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мероприятия'!$A$11</definedName>
    <definedName name="_ftnref1" localSheetId="4">'Результаты, КТ и мероприятия'!$B$3</definedName>
    <definedName name="_xlnm._FilterDatabase" localSheetId="3" hidden="1">'Исполнение бюджета'!$A$3:$J$67</definedName>
    <definedName name="_xlnm.Print_Area" localSheetId="3">'Исполнение бюджета'!$A$1:$J$67</definedName>
    <definedName name="_xlnm.Print_Area" localSheetId="4">'Результаты, КТ и мероприятия'!$A$1:$H$8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E66" i="3" l="1"/>
  <c r="F66" i="3"/>
  <c r="D66" i="3"/>
  <c r="E64" i="3"/>
  <c r="F64" i="3"/>
  <c r="G64" i="3"/>
  <c r="H64" i="3"/>
  <c r="I64" i="3" s="1"/>
  <c r="D64" i="3"/>
  <c r="E55" i="3"/>
  <c r="F55" i="3"/>
  <c r="G55" i="3"/>
  <c r="H55" i="3"/>
  <c r="D55" i="3"/>
  <c r="E58" i="3"/>
  <c r="F58" i="3"/>
  <c r="G58" i="3"/>
  <c r="H58" i="3"/>
  <c r="I58" i="3" s="1"/>
  <c r="D58" i="3"/>
  <c r="I59" i="3"/>
  <c r="I56" i="3"/>
  <c r="E50" i="3"/>
  <c r="F50" i="3"/>
  <c r="G50" i="3"/>
  <c r="G47" i="3" s="1"/>
  <c r="H50" i="3"/>
  <c r="I50" i="3" s="1"/>
  <c r="D50" i="3"/>
  <c r="D47" i="3" s="1"/>
  <c r="I51" i="3"/>
  <c r="E47" i="3"/>
  <c r="F47" i="3"/>
  <c r="E42" i="3"/>
  <c r="F42" i="3"/>
  <c r="F39" i="3" s="1"/>
  <c r="G42" i="3"/>
  <c r="H42" i="3"/>
  <c r="D42" i="3"/>
  <c r="D39" i="3" s="1"/>
  <c r="I40" i="3"/>
  <c r="E39" i="3"/>
  <c r="G39" i="3"/>
  <c r="H39" i="3"/>
  <c r="I39" i="3" s="1"/>
  <c r="E26" i="3"/>
  <c r="F26" i="3"/>
  <c r="G26" i="3"/>
  <c r="H26" i="3"/>
  <c r="H23" i="3" s="1"/>
  <c r="I23" i="3" s="1"/>
  <c r="D26" i="3"/>
  <c r="D23" i="3" s="1"/>
  <c r="E23" i="3"/>
  <c r="F23" i="3"/>
  <c r="G23" i="3"/>
  <c r="I24" i="3"/>
  <c r="H66" i="3" l="1"/>
  <c r="I66" i="3" s="1"/>
  <c r="G66" i="3"/>
  <c r="H47" i="3"/>
  <c r="I47" i="3" s="1"/>
  <c r="D63" i="3" l="1"/>
  <c r="I55" i="3"/>
  <c r="E31" i="3"/>
  <c r="F31" i="3"/>
  <c r="G31" i="3"/>
  <c r="H31" i="3"/>
  <c r="D31" i="3"/>
  <c r="E15" i="3"/>
  <c r="F15" i="3"/>
  <c r="G15" i="3"/>
  <c r="H15" i="3"/>
  <c r="D15" i="3"/>
  <c r="E7" i="3"/>
  <c r="F7" i="3"/>
  <c r="G7" i="3"/>
  <c r="H7" i="3"/>
  <c r="D7" i="3"/>
  <c r="F65" i="3"/>
  <c r="G65" i="3"/>
  <c r="H65" i="3"/>
  <c r="E65" i="3"/>
  <c r="H67" i="3"/>
  <c r="D67" i="3" s="1"/>
  <c r="F63" i="3" l="1"/>
  <c r="H63" i="3"/>
  <c r="I63" i="3" s="1"/>
  <c r="G63" i="3"/>
  <c r="E63" i="3"/>
  <c r="D65" i="3"/>
</calcChain>
</file>

<file path=xl/sharedStrings.xml><?xml version="1.0" encoding="utf-8"?>
<sst xmlns="http://schemas.openxmlformats.org/spreadsheetml/2006/main" count="467" uniqueCount="188">
  <si>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</si>
  <si>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</si>
  <si>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</si>
  <si>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</si>
  <si>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</si>
  <si>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</si>
  <si>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</si>
  <si>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</si>
  <si>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</si>
  <si>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</si>
  <si>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</si>
  <si>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</si>
  <si>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</si>
  <si>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</si>
  <si>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</si>
  <si>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</si>
  <si>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</si>
  <si>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</si>
  <si>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</si>
  <si>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</si>
  <si>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</si>
  <si>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</si>
  <si>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</si>
  <si>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</si>
  <si>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</si>
  <si>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</si>
  <si>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</si>
  <si>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</si>
  <si>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</si>
  <si>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</si>
  <si>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</si>
  <si>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</si>
  <si>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</si>
  <si>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</si>
  <si>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</si>
  <si>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</si>
  <si>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</si>
  <si>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</si>
  <si>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</si>
  <si>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</si>
  <si>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</si>
  <si>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</si>
  <si>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</si>
  <si>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</si>
  <si>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</si>
  <si>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</si>
  <si>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</si>
  <si>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</si>
  <si>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</si>
  <si>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</si>
  <si>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</si>
  <si>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</si>
  <si>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</si>
  <si>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</si>
  <si>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</si>
  <si>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</si>
  <si>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</si>
  <si>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</si>
  <si>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</si>
  <si>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</si>
  <si>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</si>
  <si>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</si>
  <si>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</si>
  <si>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</si>
  <si>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</si>
  <si>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</si>
  <si>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</si>
  <si>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</si>
  <si>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</si>
  <si>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</si>
  <si>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</si>
  <si>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</si>
  <si>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</si>
  <si>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</si>
  <si>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</si>
  <si>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</si>
  <si>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</si>
  <si>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</si>
  <si>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</si>
  <si>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</si>
  <si>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</si>
  <si>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</si>
  <si>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</si>
  <si>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"Старшее поколение"</t>
  </si>
  <si>
    <t>сведения не представлены</t>
  </si>
  <si>
    <t>Охват граждан старше трудоспособного возраста профилактическими осмотрами, включая диспансеризацию</t>
  </si>
  <si>
    <t>Процент (744)</t>
  </si>
  <si>
    <t>х</t>
  </si>
  <si>
    <t>Численность граждан предпенсионного возраста, прошедших профессиональное обучение и дополнительное профессиональное образование</t>
  </si>
  <si>
    <t>Человек (792)</t>
  </si>
  <si>
    <t>Уровень госпитализации на геронтологические койки лиц старше 60 лет на 10 тыс. населения соответствующего возраста</t>
  </si>
  <si>
    <t>Условная единица (876)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</si>
  <si>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</si>
  <si>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Разработка и реаизация программы системной поддержки и повышения качества жизни граждан старшего поколения</t>
    </r>
  </si>
  <si>
    <t>Утверждена межведомственная региональная программа, направленная на укрепление здоровья, увеличение периода активного долголетия и продолжительности здоровой жизни</t>
  </si>
  <si>
    <t>Охлопков М.Е. - Минстр здравоохранения РК, участник регионального проекта</t>
  </si>
  <si>
    <t>Не менее 15,0 процентов лиц старше трудоспособного возраста охвачено профилактическими осмотрами, включая диспансеризацию</t>
  </si>
  <si>
    <t>РРП</t>
  </si>
  <si>
    <t>1.3.</t>
  </si>
  <si>
    <t>Не менее 51,6 процентов лиц старше трудоспособного возраста взято на диспансерное наблюдение по поводу заболеваний и патологических состояний</t>
  </si>
  <si>
    <t>1.4.</t>
  </si>
  <si>
    <t>Не менее 95 процентов лиц старше трудоспособного возраста из групп риска охвачено вакцинацией против пневмококковой инфекции</t>
  </si>
  <si>
    <t>1.5.</t>
  </si>
  <si>
    <t>Помощь в геронтологических отделениях получили не менее 200 пациентов старше трудоспособного возраста</t>
  </si>
  <si>
    <t>Осуществлена профессиональная переподготовка  по специальности «Гериатрия» 1 врача-специалиста и повышение квалификации медицинских сестер по программе «Сестринское дело в гериатрии» – 3 человек</t>
  </si>
  <si>
    <t>1.5.1.</t>
  </si>
  <si>
    <t>1.5.1.1.</t>
  </si>
  <si>
    <t xml:space="preserve">Получение лицензии на осуществление медицинской деятельности по профилю «гериатрия» в амбулаторных условиях и  открытие гериатрических кабинетов в 1 медицинской организации, оказывающих первичную медико-санитарную помощь взрослому населению
</t>
  </si>
  <si>
    <t>1.5.1.2.</t>
  </si>
  <si>
    <t>Внедрение в деятельность медицинских организаций, оказывающих первичную медико-санитарную помощь взрослому населению, разработанного Минздравом России комплекса мер, направленного на профилактику и раннее выявление когнитивных нарушений у лиц пожилого и старческого возраста, профилактику падений и переломов</t>
  </si>
  <si>
    <t>Корректировка стоимости тарифов на медицинские услуги по профилю «гериатрия» с учетом требований действующего законодательства</t>
  </si>
  <si>
    <t>1.5.1.3.</t>
  </si>
  <si>
    <t>1.6.</t>
  </si>
  <si>
    <t>Соколова О.А. - Министр социальной защиты РК, руководитель регионального проекта</t>
  </si>
  <si>
    <t>В целях осуществления доставки лиц старше 65 лет,проживающих в сельской местности, в медицинские организации приобретен автотранспорт</t>
  </si>
  <si>
    <t>1.7.</t>
  </si>
  <si>
    <t>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увеличился до 11,2 процентов</t>
  </si>
  <si>
    <t>1.8.</t>
  </si>
  <si>
    <t>Определены участники мероприятий по профессиональному обучению и дополнительному профессиональному образованию лиц предпенсионного возраста в 2019 году</t>
  </si>
  <si>
    <t>Фролова Е.Е. - Начальник Управления труда и занятости РК, участник регионального проекта</t>
  </si>
  <si>
    <t>1.9.</t>
  </si>
  <si>
    <t>Обучено не менее 239 граждан предпенсионного возраста</t>
  </si>
  <si>
    <t>Заключено Соглашение о предоставлении иного межбюджетного трансферта на реализацию в 2019 году мероприятия по профессиональному обучению и дополнительному профессиональному образованию лиц предпенсионного возраста</t>
  </si>
  <si>
    <t>1.9.1.</t>
  </si>
  <si>
    <t>1.9.1.1.</t>
  </si>
  <si>
    <t>1.9.1.2.</t>
  </si>
  <si>
    <t>Проведение в 2019 году чемпионата профессионального мастерства по стандартам WorldSkills для людей старше 50-ти лет «НАВЫКИ МУДРЫХ»</t>
  </si>
  <si>
    <t>Проведение форума «Наставник» в 2019 году</t>
  </si>
  <si>
    <t>Разработка и реаизация программы системной поддержки и повышения качества жизни граждан старшего поколения</t>
  </si>
  <si>
    <t>1.2.1.</t>
  </si>
  <si>
    <t>1.2.2.</t>
  </si>
  <si>
    <t>1.2.3.</t>
  </si>
  <si>
    <t>1.2.3.1</t>
  </si>
  <si>
    <t>1.2.3.2</t>
  </si>
  <si>
    <t>1.2.3.3</t>
  </si>
  <si>
    <t>1.2.4.</t>
  </si>
  <si>
    <t>1.3.1.</t>
  </si>
  <si>
    <t>1.3.2.</t>
  </si>
  <si>
    <t>1.3.3.</t>
  </si>
  <si>
    <t>1.3.3.1</t>
  </si>
  <si>
    <t>1.3.3.2</t>
  </si>
  <si>
    <t>1.3.3.3</t>
  </si>
  <si>
    <t>1.3.4.</t>
  </si>
  <si>
    <t>1.4.1.</t>
  </si>
  <si>
    <t>1.4.2.</t>
  </si>
  <si>
    <t>1.4.3.</t>
  </si>
  <si>
    <t>1.4.3.1</t>
  </si>
  <si>
    <t>1.4.3.2</t>
  </si>
  <si>
    <t>1.4.3.3</t>
  </si>
  <si>
    <t>1.4.4.</t>
  </si>
  <si>
    <t>1.5.2.</t>
  </si>
  <si>
    <t>1.5.3.</t>
  </si>
  <si>
    <t>1.5.3.1</t>
  </si>
  <si>
    <t>1.5.3.2</t>
  </si>
  <si>
    <t>1.5.3.3</t>
  </si>
  <si>
    <t>1.5.4.</t>
  </si>
  <si>
    <t>1.6.1.</t>
  </si>
  <si>
    <t>1.6.2.</t>
  </si>
  <si>
    <t>1.6.3.</t>
  </si>
  <si>
    <t>1.6.3.1</t>
  </si>
  <si>
    <t>1.6.3.2</t>
  </si>
  <si>
    <t>1.6.3.3</t>
  </si>
  <si>
    <t>1.6.4.</t>
  </si>
  <si>
    <t>1.7.1.</t>
  </si>
  <si>
    <t>1.7.2.</t>
  </si>
  <si>
    <t>1.7.3.</t>
  </si>
  <si>
    <t>1.7.3.1</t>
  </si>
  <si>
    <t>1.7.3.2</t>
  </si>
  <si>
    <t>1.7.3.3</t>
  </si>
  <si>
    <t>1.7.4.</t>
  </si>
  <si>
    <t>Куратор</t>
  </si>
  <si>
    <t>Корсаков И.Ю.</t>
  </si>
  <si>
    <t>Кассовый расход по указанному мероприятию указан по состоянию на 01.04.2019</t>
  </si>
  <si>
    <t>__.05.2019</t>
  </si>
  <si>
    <t>Все разделы</t>
  </si>
  <si>
    <t>В отчетном периоде ключевых проблем и рисков не выявлено</t>
  </si>
  <si>
    <t>По состоянию на 01.04.2019 доля лиц страше трудоспособного возраста, охваченных профилактическими осмотрами, включая диспансеризацию, составила 4,6%</t>
  </si>
  <si>
    <t>По состоянию на 01.04.2019 обучено 0 граждан предпенсионного возраста</t>
  </si>
  <si>
    <t>В графе "Фактическое значение ха предыдущий год" отражено значение показателя за 2017 год. По состоянию на 01.04.2019 количество граждан старше трудоспособного возраста, получивших помощь в геронтологических отделениях – 48 человек</t>
  </si>
  <si>
    <t>В графе "Фактическое значение ха предыдущий год" отражено значение показателя за 2017 год. По состоянию на 01.04.2019 доля лиц, старше трудоспособного возраста, у которых выявлены заболевания и патологические состояния, находящихся под диспансерным наблюдением – 53,2%</t>
  </si>
  <si>
    <t>Риски отклонения от сроков получения результатов отсутствуют. По состоянию на 01.04.2019 доля лиц страше трудоспособного возраста, охваченных профилактическими осмотрами, включая диспансеризацию, составила 4,6%</t>
  </si>
  <si>
    <t>Риски отклонения от сроков получения результатов отсутствуют. По состоянию на 01.04.2019 доля лиц, старше трудоспособного возраста, у которых выявлены заболевания и патологические состояния, находящихся под диспансерным наблюдением – 53,2%</t>
  </si>
  <si>
    <t>Риски отклонения от сроков получения результатов отсутствуют. По состоянию на 01.04.2019 доля лиц старше трудоспособного возраста из групп риска, проживающих в организациях социального обслуживания, прошедших вакцинацию против пневмококковой инфекции - 0%</t>
  </si>
  <si>
    <t>Риски отклонения от сроков получения результатов отсутствуют. По состоянию на 01.04.2019 количество граждан старше трудоспособного возраста, получивших помощь в геронтологических отделениях – 48 человек</t>
  </si>
  <si>
    <t>Риски отклонения от сроков получения результатов отсутствуют. По состоянию на 01.04.2019 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составляет 19,6%</t>
  </si>
  <si>
    <t>Риски отклонения от сроков получения результатов отсутствуют.</t>
  </si>
  <si>
    <t>Риски отклонения от сроков получения результатов отсутствуют. По состоянию на 01.04.2019 обучено 0 граждан предпенсионного возраста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</si>
  <si>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30.04.2019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</si>
</sst>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9" fillId="3" borderId="8" applyNumberFormat="0" applyAlignment="0" applyProtection="0"/>
    <xf numFmtId="0" fontId="11" fillId="0" borderId="9" applyNumberFormat="0" applyFill="0" applyAlignment="0" applyProtection="0"/>
  </cellStyleXfs>
  <cellXfs count="142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10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0" fontId="1" fillId="0" borderId="7" xfId="0" applyFont="1" applyBorder="1" applyAlignment="1">
      <alignment vertical="center" wrapText="1"/>
    </xf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1" fillId="5" borderId="9" xfId="3" applyFill="1"/>
    <xf numFmtId="0" fontId="11" fillId="5" borderId="9" xfId="3" applyNumberFormat="1" applyFill="1"/>
    <xf numFmtId="3" fontId="0" fillId="0" borderId="0" xfId="0" applyNumberFormat="1"/>
    <xf numFmtId="3" fontId="3" fillId="2" borderId="4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11" fillId="5" borderId="9" xfId="3" applyFont="1" applyFill="1"/>
    <xf numFmtId="0" fontId="1" fillId="0" borderId="6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3" fontId="3" fillId="6" borderId="4" xfId="0" applyNumberFormat="1" applyFont="1" applyFill="1" applyBorder="1" applyAlignment="1">
      <alignment horizontal="left" vertical="center"/>
    </xf>
    <xf numFmtId="10" fontId="3" fillId="6" borderId="4" xfId="0" applyNumberFormat="1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0" fontId="3" fillId="6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horizontal="center" vertical="center"/>
    </xf>
    <xf numFmtId="10" fontId="3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9" fontId="1" fillId="0" borderId="4" xfId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1" fillId="5" borderId="7" xfId="3" applyFill="1" applyBorder="1" applyAlignment="1">
      <alignment horizontal="center" vertical="center"/>
    </xf>
    <xf numFmtId="0" fontId="11" fillId="5" borderId="6" xfId="3" applyFill="1" applyBorder="1" applyAlignment="1">
      <alignment horizontal="center" vertical="center"/>
    </xf>
    <xf numFmtId="0" fontId="11" fillId="5" borderId="2" xfId="3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5" xfId="1" applyNumberFormat="1" applyFont="1" applyFill="1" applyBorder="1" applyAlignment="1">
      <alignment horizontal="center" vertical="center" wrapText="1"/>
    </xf>
    <xf numFmtId="0" fontId="7" fillId="4" borderId="3" xfId="1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7" fillId="4" borderId="7" xfId="0" applyNumberFormat="1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9" fillId="3" borderId="17" xfId="2" applyBorder="1" applyAlignment="1">
      <alignment horizontal="left" vertical="center" wrapText="1"/>
    </xf>
    <xf numFmtId="0" fontId="9" fillId="3" borderId="18" xfId="2" applyBorder="1" applyAlignment="1">
      <alignment horizontal="left" vertical="center" wrapText="1"/>
    </xf>
    <xf numFmtId="0" fontId="9" fillId="3" borderId="19" xfId="2" applyBorder="1" applyAlignment="1">
      <alignment horizontal="left" vertical="center" wrapText="1"/>
    </xf>
    <xf numFmtId="0" fontId="9" fillId="3" borderId="20" xfId="2" applyBorder="1" applyAlignment="1">
      <alignment horizontal="left" vertical="center" wrapText="1" indent="1"/>
    </xf>
    <xf numFmtId="0" fontId="9" fillId="3" borderId="8" xfId="2" applyBorder="1" applyAlignment="1">
      <alignment horizontal="left" vertical="center" wrapText="1" indent="1"/>
    </xf>
    <xf numFmtId="0" fontId="9" fillId="3" borderId="21" xfId="2" applyBorder="1" applyAlignment="1">
      <alignment horizontal="left" vertical="center" wrapText="1" indent="1"/>
    </xf>
    <xf numFmtId="0" fontId="9" fillId="3" borderId="20" xfId="2" applyBorder="1" applyAlignment="1">
      <alignment horizontal="left" vertical="center" wrapText="1" indent="2"/>
    </xf>
    <xf numFmtId="0" fontId="9" fillId="3" borderId="8" xfId="2" applyBorder="1" applyAlignment="1">
      <alignment horizontal="left" vertical="center" wrapText="1" indent="2"/>
    </xf>
    <xf numFmtId="0" fontId="9" fillId="3" borderId="21" xfId="2" applyBorder="1" applyAlignment="1">
      <alignment horizontal="left" vertical="center" wrapText="1" indent="2"/>
    </xf>
    <xf numFmtId="0" fontId="9" fillId="3" borderId="22" xfId="2" applyBorder="1" applyAlignment="1">
      <alignment horizontal="left" vertical="center" wrapText="1" indent="2"/>
    </xf>
    <xf numFmtId="0" fontId="9" fillId="3" borderId="23" xfId="2" applyBorder="1" applyAlignment="1">
      <alignment horizontal="left" vertical="center" wrapText="1" indent="2"/>
    </xf>
    <xf numFmtId="0" fontId="9" fillId="3" borderId="24" xfId="2" applyBorder="1" applyAlignment="1">
      <alignment horizontal="left" vertical="center" wrapText="1" indent="2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1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22"/>
  <sheetViews>
    <sheetView tabSelected="1" zoomScaleNormal="100" workbookViewId="0">
      <selection activeCell="I15" sqref="I15"/>
    </sheetView>
  </sheetViews>
  <sheetFormatPr defaultRowHeight="15" x14ac:dyDescent="0.25"/>
  <cols>
    <col min="3" max="3" width="21" customWidth="1"/>
    <col min="4" max="4" width="20.85546875" customWidth="1"/>
    <col min="5" max="5" width="23.5703125" customWidth="1"/>
    <col min="6" max="6" width="22.28515625" customWidth="1"/>
    <col min="7" max="7" width="25.7109375" customWidth="1"/>
    <col min="9" max="10" width="9.140625" customWidth="1"/>
    <col min="12" max="12" width="9.140625" customWidth="1"/>
  </cols>
  <sheetData>
    <row r="1" spans="3:12" ht="18.75" x14ac:dyDescent="0.25">
      <c r="C1" s="56" t="s">
        <v>76</v>
      </c>
      <c r="G1" s="56" t="s">
        <v>170</v>
      </c>
    </row>
    <row r="2" spans="3:12" ht="18.75" x14ac:dyDescent="0.25">
      <c r="C2" s="56" t="s">
        <v>77</v>
      </c>
      <c r="G2" s="56" t="s">
        <v>77</v>
      </c>
    </row>
    <row r="3" spans="3:12" ht="18.75" x14ac:dyDescent="0.25">
      <c r="C3" s="56" t="s">
        <v>81</v>
      </c>
      <c r="G3" s="56" t="s">
        <v>171</v>
      </c>
    </row>
    <row r="4" spans="3:12" ht="18.75" x14ac:dyDescent="0.3">
      <c r="C4" s="56" t="s">
        <v>78</v>
      </c>
      <c r="G4" s="56" t="s">
        <v>78</v>
      </c>
      <c r="L4" s="55"/>
    </row>
    <row r="5" spans="3:12" ht="22.5" x14ac:dyDescent="0.3">
      <c r="C5" s="57" t="s">
        <v>79</v>
      </c>
      <c r="G5" s="57" t="s">
        <v>79</v>
      </c>
      <c r="L5" s="55"/>
    </row>
    <row r="6" spans="3:12" ht="18.75" x14ac:dyDescent="0.3">
      <c r="C6" s="58" t="s">
        <v>173</v>
      </c>
      <c r="G6" s="58" t="s">
        <v>173</v>
      </c>
      <c r="L6" s="55"/>
    </row>
    <row r="7" spans="3:12" ht="18.75" x14ac:dyDescent="0.3">
      <c r="C7" s="58"/>
      <c r="L7" s="55"/>
    </row>
    <row r="8" spans="3:12" ht="15.75" thickBot="1" x14ac:dyDescent="0.3"/>
    <row r="9" spans="3:12" x14ac:dyDescent="0.25">
      <c r="C9" s="60"/>
      <c r="D9" s="61"/>
      <c r="E9" s="61"/>
      <c r="F9" s="61"/>
      <c r="G9" s="62"/>
    </row>
    <row r="10" spans="3:12" ht="18.75" x14ac:dyDescent="0.25">
      <c r="C10" s="97" t="s">
        <v>62</v>
      </c>
      <c r="D10" s="98"/>
      <c r="E10" s="98"/>
      <c r="F10" s="98"/>
      <c r="G10" s="99"/>
    </row>
    <row r="11" spans="3:12" ht="18.75" x14ac:dyDescent="0.25">
      <c r="C11" s="50"/>
      <c r="D11" s="63"/>
      <c r="E11" s="63"/>
      <c r="F11" s="63"/>
      <c r="G11" s="64"/>
    </row>
    <row r="12" spans="3:12" ht="18.75" x14ac:dyDescent="0.25">
      <c r="C12" s="97" t="s">
        <v>187</v>
      </c>
      <c r="D12" s="98"/>
      <c r="E12" s="98"/>
      <c r="F12" s="98"/>
      <c r="G12" s="99"/>
    </row>
    <row r="13" spans="3:12" ht="18.75" x14ac:dyDescent="0.25">
      <c r="C13" s="50"/>
      <c r="D13" s="63"/>
      <c r="E13" s="63"/>
      <c r="F13" s="63"/>
      <c r="G13" s="64"/>
    </row>
    <row r="14" spans="3:12" ht="18.75" x14ac:dyDescent="0.25">
      <c r="C14" s="100" t="s">
        <v>82</v>
      </c>
      <c r="D14" s="98"/>
      <c r="E14" s="98"/>
      <c r="F14" s="98"/>
      <c r="G14" s="99"/>
    </row>
    <row r="15" spans="3:12" ht="18.75" x14ac:dyDescent="0.25">
      <c r="C15" s="50"/>
      <c r="D15" s="63"/>
      <c r="E15" s="63"/>
      <c r="F15" s="63"/>
      <c r="G15" s="64"/>
    </row>
    <row r="16" spans="3:12" ht="18.75" x14ac:dyDescent="0.25">
      <c r="C16" s="100" t="s">
        <v>83</v>
      </c>
      <c r="D16" s="101"/>
      <c r="E16" s="101"/>
      <c r="F16" s="101"/>
      <c r="G16" s="102"/>
    </row>
    <row r="17" spans="3:7" ht="19.5" thickBot="1" x14ac:dyDescent="0.3">
      <c r="C17" s="45"/>
      <c r="D17" s="65"/>
      <c r="E17" s="65"/>
      <c r="F17" s="65"/>
      <c r="G17" s="66"/>
    </row>
    <row r="18" spans="3:7" ht="20.25" thickBot="1" x14ac:dyDescent="0.3">
      <c r="C18" s="103" t="s">
        <v>63</v>
      </c>
      <c r="D18" s="104"/>
      <c r="E18" s="104"/>
      <c r="F18" s="104"/>
      <c r="G18" s="105"/>
    </row>
    <row r="19" spans="3:7" ht="16.5" thickBot="1" x14ac:dyDescent="0.3">
      <c r="C19" s="33"/>
      <c r="D19" s="59"/>
      <c r="E19" s="59"/>
      <c r="F19" s="59"/>
      <c r="G19" s="59"/>
    </row>
    <row r="20" spans="3:7" ht="16.5" thickBot="1" x14ac:dyDescent="0.3">
      <c r="C20" s="43" t="s">
        <v>64</v>
      </c>
      <c r="D20" s="44" t="s">
        <v>65</v>
      </c>
      <c r="E20" s="44" t="s">
        <v>66</v>
      </c>
      <c r="F20" s="44" t="s">
        <v>67</v>
      </c>
      <c r="G20" s="44" t="s">
        <v>68</v>
      </c>
    </row>
    <row r="21" spans="3:7" ht="29.25" customHeight="1" thickBot="1" x14ac:dyDescent="0.3">
      <c r="C21" s="11" t="s">
        <v>54</v>
      </c>
      <c r="D21" s="6" t="s">
        <v>56</v>
      </c>
      <c r="E21" s="6" t="s">
        <v>58</v>
      </c>
      <c r="F21" s="6" t="s">
        <v>55</v>
      </c>
      <c r="G21" s="6" t="s">
        <v>55</v>
      </c>
    </row>
    <row r="22" spans="3:7" ht="54" customHeight="1" thickBot="1" x14ac:dyDescent="0.3">
      <c r="C22" s="34" t="s">
        <v>69</v>
      </c>
      <c r="D22" s="35" t="s">
        <v>84</v>
      </c>
      <c r="E22" s="35" t="s">
        <v>58</v>
      </c>
      <c r="F22" s="35" t="s">
        <v>55</v>
      </c>
      <c r="G22" s="35" t="s">
        <v>55</v>
      </c>
    </row>
  </sheetData>
  <mergeCells count="5">
    <mergeCell ref="C10:G10"/>
    <mergeCell ref="C16:G16"/>
    <mergeCell ref="C12:G12"/>
    <mergeCell ref="C18:G18"/>
    <mergeCell ref="C14:G14"/>
  </mergeCells>
  <pageMargins left="0.7" right="0.7" top="0.75" bottom="0.75" header="0.3" footer="0.3"/>
  <pageSetup paperSize="9" scale="8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C21:G21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C21:G21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E23" sqref="E23"/>
    </sheetView>
  </sheetViews>
  <sheetFormatPr defaultRowHeight="15" x14ac:dyDescent="0.25"/>
  <cols>
    <col min="1" max="1" width="14.28515625" customWidth="1"/>
    <col min="2" max="2" width="15.5703125" customWidth="1"/>
    <col min="3" max="3" width="29.5703125" customWidth="1"/>
    <col min="4" max="4" width="18.28515625" customWidth="1"/>
    <col min="5" max="5" width="42.5703125" customWidth="1"/>
  </cols>
  <sheetData>
    <row r="1" spans="1:5" ht="20.25" thickBot="1" x14ac:dyDescent="0.35">
      <c r="A1" s="46" t="s">
        <v>70</v>
      </c>
      <c r="B1" s="46"/>
    </row>
    <row r="2" spans="1:5" ht="16.5" thickTop="1" thickBot="1" x14ac:dyDescent="0.3"/>
    <row r="3" spans="1:5" ht="46.5" customHeight="1" thickBot="1" x14ac:dyDescent="0.3">
      <c r="A3" s="40" t="s">
        <v>0</v>
      </c>
      <c r="B3" s="41" t="s">
        <v>1</v>
      </c>
      <c r="C3" s="42" t="s">
        <v>2</v>
      </c>
      <c r="D3" s="42" t="s">
        <v>3</v>
      </c>
      <c r="E3" s="42" t="s">
        <v>4</v>
      </c>
    </row>
    <row r="4" spans="1:5" ht="39" thickBot="1" x14ac:dyDescent="0.3">
      <c r="A4" s="10" t="s">
        <v>5</v>
      </c>
      <c r="B4" s="8" t="s">
        <v>54</v>
      </c>
      <c r="C4" s="8" t="s">
        <v>174</v>
      </c>
      <c r="D4" s="8" t="s">
        <v>175</v>
      </c>
      <c r="E4" s="8"/>
    </row>
    <row r="5" spans="1:5" ht="26.25" hidden="1" thickBot="1" x14ac:dyDescent="0.3">
      <c r="A5" s="10" t="s">
        <v>6</v>
      </c>
      <c r="B5" s="8" t="s">
        <v>58</v>
      </c>
      <c r="C5" s="8"/>
      <c r="D5" s="8"/>
      <c r="E5" s="8"/>
    </row>
    <row r="6" spans="1:5" ht="39" hidden="1" thickBot="1" x14ac:dyDescent="0.3">
      <c r="A6" s="10" t="s">
        <v>7</v>
      </c>
      <c r="B6" s="8" t="s">
        <v>57</v>
      </c>
      <c r="C6" s="8"/>
      <c r="D6" s="8"/>
      <c r="E6" s="8"/>
    </row>
    <row r="7" spans="1:5" ht="26.25" hidden="1" thickBot="1" x14ac:dyDescent="0.3">
      <c r="A7" s="10" t="s">
        <v>16</v>
      </c>
      <c r="B7" s="8" t="s">
        <v>56</v>
      </c>
      <c r="C7" s="8"/>
      <c r="D7" s="8"/>
      <c r="E7" s="8"/>
    </row>
    <row r="8" spans="1:5" ht="26.25" hidden="1" thickBot="1" x14ac:dyDescent="0.3">
      <c r="A8" s="10" t="s">
        <v>59</v>
      </c>
      <c r="B8" s="8" t="s">
        <v>55</v>
      </c>
      <c r="C8" s="8"/>
      <c r="D8" s="8"/>
      <c r="E8" s="8"/>
    </row>
    <row r="9" spans="1:5" ht="15.75" hidden="1" thickBot="1" x14ac:dyDescent="0.3">
      <c r="A9" s="5" t="s">
        <v>44</v>
      </c>
      <c r="B9" s="16"/>
      <c r="C9" s="16" t="s">
        <v>44</v>
      </c>
      <c r="D9" s="16"/>
      <c r="E9" s="17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9"/>
  <sheetViews>
    <sheetView topLeftCell="A4" zoomScaleNormal="100" workbookViewId="0">
      <selection activeCell="M7" sqref="M7"/>
    </sheetView>
  </sheetViews>
  <sheetFormatPr defaultRowHeight="15" x14ac:dyDescent="0.25"/>
  <cols>
    <col min="1" max="1" width="17" customWidth="1"/>
    <col min="2" max="2" width="17.28515625" customWidth="1"/>
    <col min="3" max="3" width="18.5703125" style="51" customWidth="1"/>
    <col min="4" max="4" width="18.5703125" customWidth="1"/>
    <col min="5" max="5" width="18.5703125" style="27" customWidth="1"/>
    <col min="6" max="6" width="21.140625" style="26" customWidth="1"/>
    <col min="7" max="10" width="9.140625" style="26"/>
    <col min="11" max="11" width="15.5703125" style="26" customWidth="1"/>
    <col min="12" max="12" width="17.7109375" style="25" customWidth="1"/>
    <col min="13" max="13" width="14.7109375" customWidth="1"/>
  </cols>
  <sheetData>
    <row r="1" spans="1:14" ht="20.25" thickBot="1" x14ac:dyDescent="0.35">
      <c r="A1" s="46" t="s">
        <v>71</v>
      </c>
      <c r="B1" s="46"/>
      <c r="C1" s="53"/>
      <c r="D1" s="46"/>
      <c r="E1"/>
    </row>
    <row r="2" spans="1:14" ht="16.5" thickTop="1" thickBot="1" x14ac:dyDescent="0.3"/>
    <row r="3" spans="1:14" ht="32.25" customHeight="1" thickBot="1" x14ac:dyDescent="0.3">
      <c r="A3" s="106" t="s">
        <v>0</v>
      </c>
      <c r="B3" s="112" t="s">
        <v>1</v>
      </c>
      <c r="C3" s="106" t="s">
        <v>8</v>
      </c>
      <c r="D3" s="106" t="s">
        <v>80</v>
      </c>
      <c r="E3" s="108" t="s">
        <v>45</v>
      </c>
      <c r="F3" s="108" t="s">
        <v>46</v>
      </c>
      <c r="G3" s="114" t="s">
        <v>9</v>
      </c>
      <c r="H3" s="115"/>
      <c r="I3" s="115"/>
      <c r="J3" s="116"/>
      <c r="K3" s="108" t="s">
        <v>10</v>
      </c>
      <c r="L3" s="110" t="s">
        <v>47</v>
      </c>
      <c r="M3" s="106" t="s">
        <v>11</v>
      </c>
    </row>
    <row r="4" spans="1:14" ht="30.75" customHeight="1" thickBot="1" x14ac:dyDescent="0.3">
      <c r="A4" s="107"/>
      <c r="B4" s="113"/>
      <c r="C4" s="107"/>
      <c r="D4" s="107"/>
      <c r="E4" s="109"/>
      <c r="F4" s="109"/>
      <c r="G4" s="39" t="s">
        <v>12</v>
      </c>
      <c r="H4" s="39" t="s">
        <v>13</v>
      </c>
      <c r="I4" s="39" t="s">
        <v>14</v>
      </c>
      <c r="J4" s="39" t="s">
        <v>15</v>
      </c>
      <c r="K4" s="109"/>
      <c r="L4" s="111"/>
      <c r="M4" s="107"/>
    </row>
    <row r="5" spans="1:14" ht="30" hidden="1" customHeight="1" thickBot="1" x14ac:dyDescent="0.3">
      <c r="A5" s="36" t="s">
        <v>60</v>
      </c>
      <c r="B5" s="31"/>
      <c r="C5" s="54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4" ht="153.75" thickBot="1" x14ac:dyDescent="0.3">
      <c r="A6" s="10" t="s">
        <v>5</v>
      </c>
      <c r="B6" s="8" t="s">
        <v>56</v>
      </c>
      <c r="C6" s="68" t="s">
        <v>85</v>
      </c>
      <c r="D6" s="68" t="s">
        <v>75</v>
      </c>
      <c r="E6" s="95" t="s">
        <v>86</v>
      </c>
      <c r="F6" s="67">
        <v>9.9600000000000009</v>
      </c>
      <c r="G6" s="67">
        <v>1.9</v>
      </c>
      <c r="H6" s="67" t="s">
        <v>87</v>
      </c>
      <c r="I6" s="67" t="s">
        <v>87</v>
      </c>
      <c r="J6" s="67" t="s">
        <v>87</v>
      </c>
      <c r="K6" s="67">
        <v>15</v>
      </c>
      <c r="L6" s="96">
        <v>0.31</v>
      </c>
      <c r="M6" s="68" t="s">
        <v>176</v>
      </c>
    </row>
    <row r="7" spans="1:14" ht="102.75" thickBot="1" x14ac:dyDescent="0.3">
      <c r="A7" s="10" t="s">
        <v>6</v>
      </c>
      <c r="B7" s="8" t="s">
        <v>56</v>
      </c>
      <c r="C7" s="68" t="s">
        <v>88</v>
      </c>
      <c r="D7" s="68" t="s">
        <v>75</v>
      </c>
      <c r="E7" s="95" t="s">
        <v>89</v>
      </c>
      <c r="F7" s="67">
        <v>0</v>
      </c>
      <c r="G7" s="67">
        <v>0</v>
      </c>
      <c r="H7" s="67" t="s">
        <v>87</v>
      </c>
      <c r="I7" s="67" t="s">
        <v>87</v>
      </c>
      <c r="J7" s="67" t="s">
        <v>87</v>
      </c>
      <c r="K7" s="67">
        <v>239</v>
      </c>
      <c r="L7" s="96">
        <v>0</v>
      </c>
      <c r="M7" s="68" t="s">
        <v>177</v>
      </c>
    </row>
    <row r="8" spans="1:14" ht="243" thickBot="1" x14ac:dyDescent="0.3">
      <c r="A8" s="10" t="s">
        <v>7</v>
      </c>
      <c r="B8" s="8" t="s">
        <v>56</v>
      </c>
      <c r="C8" s="68" t="s">
        <v>90</v>
      </c>
      <c r="D8" s="68" t="s">
        <v>75</v>
      </c>
      <c r="E8" s="95" t="s">
        <v>91</v>
      </c>
      <c r="F8" s="67">
        <v>0</v>
      </c>
      <c r="G8" s="67" t="s">
        <v>87</v>
      </c>
      <c r="H8" s="67" t="s">
        <v>87</v>
      </c>
      <c r="I8" s="67" t="s">
        <v>87</v>
      </c>
      <c r="J8" s="67" t="s">
        <v>87</v>
      </c>
      <c r="K8" s="67">
        <v>14.5</v>
      </c>
      <c r="L8" s="96" t="s">
        <v>87</v>
      </c>
      <c r="M8" s="68" t="s">
        <v>178</v>
      </c>
    </row>
    <row r="9" spans="1:14" ht="281.25" thickBot="1" x14ac:dyDescent="0.3">
      <c r="A9" s="10" t="s">
        <v>16</v>
      </c>
      <c r="B9" s="8" t="s">
        <v>56</v>
      </c>
      <c r="C9" s="68" t="s">
        <v>92</v>
      </c>
      <c r="D9" s="68" t="s">
        <v>75</v>
      </c>
      <c r="E9" s="95" t="s">
        <v>86</v>
      </c>
      <c r="F9" s="67">
        <v>44.57</v>
      </c>
      <c r="G9" s="67">
        <v>44.5</v>
      </c>
      <c r="H9" s="67" t="s">
        <v>87</v>
      </c>
      <c r="I9" s="67" t="s">
        <v>87</v>
      </c>
      <c r="J9" s="67" t="s">
        <v>87</v>
      </c>
      <c r="K9" s="67">
        <v>51.6</v>
      </c>
      <c r="L9" s="96">
        <f>103%</f>
        <v>1.03</v>
      </c>
      <c r="M9" s="68" t="s">
        <v>179</v>
      </c>
      <c r="N9" s="19"/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ageMargins left="0.7" right="0.7" top="0.75" bottom="0.75" header="0.3" footer="0.3"/>
  <pageSetup paperSize="9" scale="6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B6:B9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67"/>
  <sheetViews>
    <sheetView topLeftCell="A57" zoomScaleNormal="100" workbookViewId="0">
      <selection activeCell="M47" sqref="M47"/>
    </sheetView>
  </sheetViews>
  <sheetFormatPr defaultRowHeight="15" x14ac:dyDescent="0.25"/>
  <cols>
    <col min="1" max="1" width="9.140625" style="14"/>
    <col min="2" max="2" width="19.7109375" customWidth="1"/>
    <col min="3" max="3" width="30.7109375" customWidth="1"/>
    <col min="4" max="4" width="17.5703125" style="48" customWidth="1"/>
    <col min="5" max="5" width="11.140625" style="48" customWidth="1"/>
    <col min="6" max="6" width="13.140625" style="48" customWidth="1"/>
    <col min="7" max="7" width="12.85546875" style="48" customWidth="1"/>
    <col min="8" max="8" width="11.7109375" style="48" customWidth="1"/>
    <col min="9" max="9" width="22.5703125" style="29" customWidth="1"/>
    <col min="10" max="10" width="23.5703125" customWidth="1"/>
  </cols>
  <sheetData>
    <row r="1" spans="1:13" ht="20.25" thickBot="1" x14ac:dyDescent="0.35">
      <c r="A1" s="47" t="s">
        <v>72</v>
      </c>
      <c r="B1" s="46"/>
      <c r="C1" s="46"/>
    </row>
    <row r="2" spans="1:13" ht="16.5" thickTop="1" thickBot="1" x14ac:dyDescent="0.3"/>
    <row r="3" spans="1:13" ht="15.75" thickBot="1" x14ac:dyDescent="0.3">
      <c r="A3" s="131" t="s">
        <v>0</v>
      </c>
      <c r="B3" s="133" t="s">
        <v>1</v>
      </c>
      <c r="C3" s="129" t="s">
        <v>17</v>
      </c>
      <c r="D3" s="135" t="s">
        <v>18</v>
      </c>
      <c r="E3" s="136"/>
      <c r="F3" s="137"/>
      <c r="G3" s="138" t="s">
        <v>19</v>
      </c>
      <c r="H3" s="139"/>
      <c r="I3" s="131" t="s">
        <v>48</v>
      </c>
      <c r="J3" s="129" t="s">
        <v>11</v>
      </c>
    </row>
    <row r="4" spans="1:13" ht="51.75" thickBot="1" x14ac:dyDescent="0.3">
      <c r="A4" s="132"/>
      <c r="B4" s="134"/>
      <c r="C4" s="130"/>
      <c r="D4" s="38" t="s">
        <v>20</v>
      </c>
      <c r="E4" s="38" t="s">
        <v>21</v>
      </c>
      <c r="F4" s="38" t="s">
        <v>22</v>
      </c>
      <c r="G4" s="38" t="s">
        <v>23</v>
      </c>
      <c r="H4" s="38" t="s">
        <v>24</v>
      </c>
      <c r="I4" s="132"/>
      <c r="J4" s="130"/>
    </row>
    <row r="5" spans="1:13" ht="15.75" thickBot="1" x14ac:dyDescent="0.3">
      <c r="A5" s="12">
        <v>1</v>
      </c>
      <c r="B5" s="1">
        <v>2</v>
      </c>
      <c r="C5" s="1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1">
        <v>10</v>
      </c>
    </row>
    <row r="6" spans="1:13" ht="51.75" thickBot="1" x14ac:dyDescent="0.3">
      <c r="A6" s="13">
        <v>1</v>
      </c>
      <c r="B6" s="8" t="s">
        <v>54</v>
      </c>
      <c r="C6" s="4" t="s">
        <v>128</v>
      </c>
      <c r="D6" s="49" t="s">
        <v>87</v>
      </c>
      <c r="E6" s="49" t="s">
        <v>87</v>
      </c>
      <c r="F6" s="49" t="s">
        <v>87</v>
      </c>
      <c r="G6" s="49" t="s">
        <v>87</v>
      </c>
      <c r="H6" s="49" t="s">
        <v>87</v>
      </c>
      <c r="I6" s="72" t="s">
        <v>87</v>
      </c>
      <c r="J6" s="1"/>
    </row>
    <row r="7" spans="1:13" ht="64.5" hidden="1" thickBot="1" x14ac:dyDescent="0.3">
      <c r="A7" s="13" t="s">
        <v>25</v>
      </c>
      <c r="B7" s="8" t="s">
        <v>58</v>
      </c>
      <c r="C7" s="4" t="s">
        <v>96</v>
      </c>
      <c r="D7" s="77">
        <f>D8+D10</f>
        <v>0</v>
      </c>
      <c r="E7" s="77">
        <f t="shared" ref="E7:H7" si="0">E8+E10</f>
        <v>0</v>
      </c>
      <c r="F7" s="77">
        <f t="shared" si="0"/>
        <v>0</v>
      </c>
      <c r="G7" s="77">
        <f t="shared" si="0"/>
        <v>0</v>
      </c>
      <c r="H7" s="77">
        <f t="shared" si="0"/>
        <v>0</v>
      </c>
      <c r="I7" s="85"/>
      <c r="J7" s="86"/>
      <c r="L7" s="15"/>
      <c r="M7" s="14"/>
    </row>
    <row r="8" spans="1:13" ht="15.75" hidden="1" thickBot="1" x14ac:dyDescent="0.3">
      <c r="A8" s="13" t="s">
        <v>51</v>
      </c>
      <c r="B8" s="8" t="s">
        <v>58</v>
      </c>
      <c r="C8" s="2" t="s">
        <v>26</v>
      </c>
      <c r="D8" s="74"/>
      <c r="E8" s="74"/>
      <c r="F8" s="74"/>
      <c r="G8" s="74"/>
      <c r="H8" s="74"/>
      <c r="I8" s="75"/>
      <c r="J8" s="76"/>
    </row>
    <row r="9" spans="1:13" ht="39" hidden="1" thickBot="1" x14ac:dyDescent="0.3">
      <c r="A9" s="13" t="s">
        <v>49</v>
      </c>
      <c r="B9" s="8" t="s">
        <v>54</v>
      </c>
      <c r="C9" s="2" t="s">
        <v>27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80" t="s">
        <v>87</v>
      </c>
      <c r="J9" s="81"/>
    </row>
    <row r="10" spans="1:13" ht="39" hidden="1" thickBot="1" x14ac:dyDescent="0.3">
      <c r="A10" s="13" t="s">
        <v>50</v>
      </c>
      <c r="B10" s="8" t="s">
        <v>58</v>
      </c>
      <c r="C10" s="2" t="s">
        <v>28</v>
      </c>
      <c r="D10" s="74"/>
      <c r="E10" s="74"/>
      <c r="F10" s="74"/>
      <c r="G10" s="74"/>
      <c r="H10" s="74"/>
      <c r="I10" s="75"/>
      <c r="J10" s="76"/>
      <c r="L10" s="15"/>
    </row>
    <row r="11" spans="1:13" ht="26.25" hidden="1" thickBot="1" x14ac:dyDescent="0.3">
      <c r="A11" s="13" t="s">
        <v>29</v>
      </c>
      <c r="B11" s="8" t="s">
        <v>58</v>
      </c>
      <c r="C11" s="2" t="s">
        <v>30</v>
      </c>
      <c r="D11" s="74"/>
      <c r="E11" s="74"/>
      <c r="F11" s="74"/>
      <c r="G11" s="74"/>
      <c r="H11" s="74"/>
      <c r="I11" s="75"/>
      <c r="J11" s="76"/>
    </row>
    <row r="12" spans="1:13" ht="51.75" hidden="1" thickBot="1" x14ac:dyDescent="0.3">
      <c r="A12" s="13" t="s">
        <v>31</v>
      </c>
      <c r="B12" s="8" t="s">
        <v>54</v>
      </c>
      <c r="C12" s="2" t="s">
        <v>32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80" t="s">
        <v>87</v>
      </c>
      <c r="J12" s="81"/>
    </row>
    <row r="13" spans="1:13" ht="64.5" hidden="1" thickBot="1" x14ac:dyDescent="0.3">
      <c r="A13" s="13" t="s">
        <v>33</v>
      </c>
      <c r="B13" s="8" t="s">
        <v>54</v>
      </c>
      <c r="C13" s="2" t="s">
        <v>34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80" t="s">
        <v>87</v>
      </c>
      <c r="J13" s="81"/>
    </row>
    <row r="14" spans="1:13" ht="26.25" hidden="1" thickBot="1" x14ac:dyDescent="0.3">
      <c r="A14" s="13" t="s">
        <v>52</v>
      </c>
      <c r="B14" s="8" t="s">
        <v>54</v>
      </c>
      <c r="C14" s="3" t="s">
        <v>35</v>
      </c>
      <c r="D14" s="77">
        <v>0</v>
      </c>
      <c r="E14" s="77" t="s">
        <v>36</v>
      </c>
      <c r="F14" s="77" t="s">
        <v>36</v>
      </c>
      <c r="G14" s="77" t="s">
        <v>36</v>
      </c>
      <c r="H14" s="77">
        <v>0</v>
      </c>
      <c r="I14" s="82" t="s">
        <v>87</v>
      </c>
      <c r="J14" s="83"/>
    </row>
    <row r="15" spans="1:13" ht="64.5" hidden="1" thickBot="1" x14ac:dyDescent="0.3">
      <c r="A15" s="13" t="s">
        <v>53</v>
      </c>
      <c r="B15" s="8" t="s">
        <v>58</v>
      </c>
      <c r="C15" s="4" t="s">
        <v>99</v>
      </c>
      <c r="D15" s="77">
        <f>D16+D18</f>
        <v>0</v>
      </c>
      <c r="E15" s="77">
        <f t="shared" ref="E15:H15" si="1">E16+E18</f>
        <v>0</v>
      </c>
      <c r="F15" s="77">
        <f t="shared" si="1"/>
        <v>0</v>
      </c>
      <c r="G15" s="77">
        <f t="shared" si="1"/>
        <v>0</v>
      </c>
      <c r="H15" s="77">
        <f t="shared" si="1"/>
        <v>0</v>
      </c>
      <c r="I15" s="85"/>
      <c r="J15" s="73"/>
    </row>
    <row r="16" spans="1:13" ht="15.75" hidden="1" thickBot="1" x14ac:dyDescent="0.3">
      <c r="A16" s="13" t="s">
        <v>129</v>
      </c>
      <c r="B16" s="8" t="s">
        <v>58</v>
      </c>
      <c r="C16" s="2" t="s">
        <v>26</v>
      </c>
      <c r="D16" s="74"/>
      <c r="E16" s="74"/>
      <c r="F16" s="74"/>
      <c r="G16" s="74"/>
      <c r="H16" s="74"/>
      <c r="I16" s="75"/>
      <c r="J16" s="76"/>
    </row>
    <row r="17" spans="1:10" ht="39" hidden="1" thickBot="1" x14ac:dyDescent="0.3">
      <c r="A17" s="13" t="s">
        <v>130</v>
      </c>
      <c r="B17" s="8" t="s">
        <v>54</v>
      </c>
      <c r="C17" s="2" t="s">
        <v>27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80" t="s">
        <v>87</v>
      </c>
      <c r="J17" s="81"/>
    </row>
    <row r="18" spans="1:10" ht="39" hidden="1" thickBot="1" x14ac:dyDescent="0.3">
      <c r="A18" s="13" t="s">
        <v>131</v>
      </c>
      <c r="B18" s="8" t="s">
        <v>58</v>
      </c>
      <c r="C18" s="2" t="s">
        <v>28</v>
      </c>
      <c r="D18" s="74"/>
      <c r="E18" s="74"/>
      <c r="F18" s="74"/>
      <c r="G18" s="74"/>
      <c r="H18" s="74"/>
      <c r="I18" s="75"/>
      <c r="J18" s="76"/>
    </row>
    <row r="19" spans="1:10" ht="26.25" hidden="1" thickBot="1" x14ac:dyDescent="0.3">
      <c r="A19" s="13" t="s">
        <v>132</v>
      </c>
      <c r="B19" s="8" t="s">
        <v>58</v>
      </c>
      <c r="C19" s="2" t="s">
        <v>30</v>
      </c>
      <c r="D19" s="74"/>
      <c r="E19" s="74"/>
      <c r="F19" s="74"/>
      <c r="G19" s="74"/>
      <c r="H19" s="74"/>
      <c r="I19" s="75"/>
      <c r="J19" s="76"/>
    </row>
    <row r="20" spans="1:10" ht="51.75" hidden="1" thickBot="1" x14ac:dyDescent="0.3">
      <c r="A20" s="13" t="s">
        <v>133</v>
      </c>
      <c r="B20" s="8" t="s">
        <v>54</v>
      </c>
      <c r="C20" s="2" t="s">
        <v>32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80" t="s">
        <v>87</v>
      </c>
      <c r="J20" s="81"/>
    </row>
    <row r="21" spans="1:10" ht="64.5" hidden="1" thickBot="1" x14ac:dyDescent="0.3">
      <c r="A21" s="13" t="s">
        <v>134</v>
      </c>
      <c r="B21" s="8" t="s">
        <v>54</v>
      </c>
      <c r="C21" s="2" t="s">
        <v>34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80" t="s">
        <v>87</v>
      </c>
      <c r="J21" s="81"/>
    </row>
    <row r="22" spans="1:10" ht="26.25" hidden="1" thickBot="1" x14ac:dyDescent="0.3">
      <c r="A22" s="13" t="s">
        <v>135</v>
      </c>
      <c r="B22" s="8" t="s">
        <v>54</v>
      </c>
      <c r="C22" s="3" t="s">
        <v>35</v>
      </c>
      <c r="D22" s="77">
        <v>0</v>
      </c>
      <c r="E22" s="77" t="s">
        <v>36</v>
      </c>
      <c r="F22" s="77" t="s">
        <v>36</v>
      </c>
      <c r="G22" s="77" t="s">
        <v>36</v>
      </c>
      <c r="H22" s="77">
        <v>0</v>
      </c>
      <c r="I22" s="82" t="s">
        <v>87</v>
      </c>
      <c r="J22" s="83"/>
    </row>
    <row r="23" spans="1:10" ht="64.5" thickBot="1" x14ac:dyDescent="0.3">
      <c r="A23" s="13" t="s">
        <v>98</v>
      </c>
      <c r="B23" s="68" t="s">
        <v>58</v>
      </c>
      <c r="C23" s="94" t="s">
        <v>101</v>
      </c>
      <c r="D23" s="77">
        <f>D24+D26</f>
        <v>1.66</v>
      </c>
      <c r="E23" s="77">
        <f t="shared" ref="E23:H23" si="2">E24+E26</f>
        <v>1.66</v>
      </c>
      <c r="F23" s="77">
        <f t="shared" si="2"/>
        <v>1.66</v>
      </c>
      <c r="G23" s="77">
        <f t="shared" si="2"/>
        <v>0</v>
      </c>
      <c r="H23" s="77">
        <f t="shared" si="2"/>
        <v>0</v>
      </c>
      <c r="I23" s="82">
        <f>H23/E23</f>
        <v>0</v>
      </c>
      <c r="J23" s="89"/>
    </row>
    <row r="24" spans="1:10" ht="15.75" thickBot="1" x14ac:dyDescent="0.3">
      <c r="A24" s="13" t="s">
        <v>136</v>
      </c>
      <c r="B24" s="68" t="s">
        <v>58</v>
      </c>
      <c r="C24" s="87" t="s">
        <v>26</v>
      </c>
      <c r="D24" s="79">
        <v>1.66</v>
      </c>
      <c r="E24" s="79">
        <v>1.66</v>
      </c>
      <c r="F24" s="79">
        <v>1.66</v>
      </c>
      <c r="G24" s="79">
        <v>0</v>
      </c>
      <c r="H24" s="79">
        <v>0</v>
      </c>
      <c r="I24" s="80">
        <f>H24/E24</f>
        <v>0</v>
      </c>
      <c r="J24" s="92"/>
    </row>
    <row r="25" spans="1:10" ht="39" thickBot="1" x14ac:dyDescent="0.3">
      <c r="A25" s="13" t="s">
        <v>137</v>
      </c>
      <c r="B25" s="8" t="s">
        <v>54</v>
      </c>
      <c r="C25" s="2" t="s">
        <v>27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1" t="s">
        <v>87</v>
      </c>
      <c r="J25" s="92"/>
    </row>
    <row r="26" spans="1:10" ht="39" thickBot="1" x14ac:dyDescent="0.3">
      <c r="A26" s="13" t="s">
        <v>138</v>
      </c>
      <c r="B26" s="8" t="s">
        <v>58</v>
      </c>
      <c r="C26" s="2" t="s">
        <v>28</v>
      </c>
      <c r="D26" s="90">
        <f>SUM(D27:D30)</f>
        <v>0</v>
      </c>
      <c r="E26" s="90">
        <f t="shared" ref="E26:H26" si="3">SUM(E27:E30)</f>
        <v>0</v>
      </c>
      <c r="F26" s="90">
        <f t="shared" si="3"/>
        <v>0</v>
      </c>
      <c r="G26" s="90">
        <f t="shared" si="3"/>
        <v>0</v>
      </c>
      <c r="H26" s="90">
        <f t="shared" si="3"/>
        <v>0</v>
      </c>
      <c r="I26" s="91" t="s">
        <v>87</v>
      </c>
      <c r="J26" s="92"/>
    </row>
    <row r="27" spans="1:10" ht="26.25" thickBot="1" x14ac:dyDescent="0.3">
      <c r="A27" s="13" t="s">
        <v>139</v>
      </c>
      <c r="B27" s="8" t="s">
        <v>58</v>
      </c>
      <c r="C27" s="2" t="s">
        <v>30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1" t="s">
        <v>87</v>
      </c>
      <c r="J27" s="92"/>
    </row>
    <row r="28" spans="1:10" ht="51.75" thickBot="1" x14ac:dyDescent="0.3">
      <c r="A28" s="13" t="s">
        <v>140</v>
      </c>
      <c r="B28" s="8" t="s">
        <v>54</v>
      </c>
      <c r="C28" s="2" t="s">
        <v>32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80" t="s">
        <v>87</v>
      </c>
      <c r="J28" s="81"/>
    </row>
    <row r="29" spans="1:10" ht="64.5" thickBot="1" x14ac:dyDescent="0.3">
      <c r="A29" s="13" t="s">
        <v>141</v>
      </c>
      <c r="B29" s="8" t="s">
        <v>54</v>
      </c>
      <c r="C29" s="2" t="s">
        <v>34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80" t="s">
        <v>87</v>
      </c>
      <c r="J29" s="81"/>
    </row>
    <row r="30" spans="1:10" ht="26.25" thickBot="1" x14ac:dyDescent="0.3">
      <c r="A30" s="13" t="s">
        <v>142</v>
      </c>
      <c r="B30" s="8" t="s">
        <v>54</v>
      </c>
      <c r="C30" s="3" t="s">
        <v>35</v>
      </c>
      <c r="D30" s="77">
        <v>0</v>
      </c>
      <c r="E30" s="77" t="s">
        <v>36</v>
      </c>
      <c r="F30" s="77" t="s">
        <v>36</v>
      </c>
      <c r="G30" s="77" t="s">
        <v>36</v>
      </c>
      <c r="H30" s="77">
        <v>0</v>
      </c>
      <c r="I30" s="82" t="s">
        <v>87</v>
      </c>
      <c r="J30" s="83"/>
    </row>
    <row r="31" spans="1:10" ht="51.75" hidden="1" thickBot="1" x14ac:dyDescent="0.3">
      <c r="A31" s="13" t="s">
        <v>100</v>
      </c>
      <c r="B31" s="8" t="s">
        <v>58</v>
      </c>
      <c r="C31" s="4" t="s">
        <v>103</v>
      </c>
      <c r="D31" s="77">
        <f>D32+D34</f>
        <v>0</v>
      </c>
      <c r="E31" s="77">
        <f t="shared" ref="E31:H31" si="4">E32+E34</f>
        <v>0</v>
      </c>
      <c r="F31" s="77">
        <f t="shared" si="4"/>
        <v>0</v>
      </c>
      <c r="G31" s="77">
        <f t="shared" si="4"/>
        <v>0</v>
      </c>
      <c r="H31" s="77">
        <f t="shared" si="4"/>
        <v>0</v>
      </c>
      <c r="I31" s="85"/>
      <c r="J31" s="73"/>
    </row>
    <row r="32" spans="1:10" ht="15.75" hidden="1" thickBot="1" x14ac:dyDescent="0.3">
      <c r="A32" s="13" t="s">
        <v>143</v>
      </c>
      <c r="B32" s="8" t="s">
        <v>58</v>
      </c>
      <c r="C32" s="2" t="s">
        <v>26</v>
      </c>
      <c r="D32" s="74"/>
      <c r="E32" s="74"/>
      <c r="F32" s="74"/>
      <c r="G32" s="74"/>
      <c r="H32" s="74"/>
      <c r="I32" s="75"/>
      <c r="J32" s="76"/>
    </row>
    <row r="33" spans="1:12" ht="39" hidden="1" thickBot="1" x14ac:dyDescent="0.3">
      <c r="A33" s="13" t="s">
        <v>144</v>
      </c>
      <c r="B33" s="8" t="s">
        <v>54</v>
      </c>
      <c r="C33" s="2" t="s">
        <v>27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80" t="s">
        <v>87</v>
      </c>
      <c r="J33" s="81"/>
    </row>
    <row r="34" spans="1:12" ht="39" hidden="1" thickBot="1" x14ac:dyDescent="0.3">
      <c r="A34" s="13" t="s">
        <v>145</v>
      </c>
      <c r="B34" s="8" t="s">
        <v>58</v>
      </c>
      <c r="C34" s="2" t="s">
        <v>28</v>
      </c>
      <c r="D34" s="74"/>
      <c r="E34" s="74"/>
      <c r="F34" s="74"/>
      <c r="G34" s="74"/>
      <c r="H34" s="74"/>
      <c r="I34" s="75"/>
      <c r="J34" s="76"/>
    </row>
    <row r="35" spans="1:12" ht="26.25" hidden="1" thickBot="1" x14ac:dyDescent="0.3">
      <c r="A35" s="13" t="s">
        <v>146</v>
      </c>
      <c r="B35" s="8" t="s">
        <v>58</v>
      </c>
      <c r="C35" s="2" t="s">
        <v>30</v>
      </c>
      <c r="D35" s="74"/>
      <c r="E35" s="74"/>
      <c r="F35" s="74"/>
      <c r="G35" s="74"/>
      <c r="H35" s="74"/>
      <c r="I35" s="75"/>
      <c r="J35" s="76"/>
    </row>
    <row r="36" spans="1:12" ht="51.75" hidden="1" thickBot="1" x14ac:dyDescent="0.3">
      <c r="A36" s="13" t="s">
        <v>147</v>
      </c>
      <c r="B36" s="8" t="s">
        <v>54</v>
      </c>
      <c r="C36" s="2" t="s">
        <v>32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80" t="s">
        <v>87</v>
      </c>
      <c r="J36" s="81"/>
    </row>
    <row r="37" spans="1:12" ht="64.5" hidden="1" thickBot="1" x14ac:dyDescent="0.3">
      <c r="A37" s="13" t="s">
        <v>148</v>
      </c>
      <c r="B37" s="8" t="s">
        <v>54</v>
      </c>
      <c r="C37" s="2" t="s">
        <v>34</v>
      </c>
      <c r="D37" s="79">
        <v>0</v>
      </c>
      <c r="E37" s="79">
        <v>0</v>
      </c>
      <c r="F37" s="79">
        <v>0</v>
      </c>
      <c r="G37" s="79">
        <v>0</v>
      </c>
      <c r="H37" s="79">
        <v>0</v>
      </c>
      <c r="I37" s="80" t="s">
        <v>87</v>
      </c>
      <c r="J37" s="81"/>
    </row>
    <row r="38" spans="1:12" ht="26.25" hidden="1" thickBot="1" x14ac:dyDescent="0.3">
      <c r="A38" s="13" t="s">
        <v>149</v>
      </c>
      <c r="B38" s="8" t="s">
        <v>54</v>
      </c>
      <c r="C38" s="3" t="s">
        <v>35</v>
      </c>
      <c r="D38" s="77">
        <v>0</v>
      </c>
      <c r="E38" s="77" t="s">
        <v>36</v>
      </c>
      <c r="F38" s="77" t="s">
        <v>36</v>
      </c>
      <c r="G38" s="77" t="s">
        <v>36</v>
      </c>
      <c r="H38" s="77">
        <v>0</v>
      </c>
      <c r="I38" s="82" t="s">
        <v>87</v>
      </c>
      <c r="J38" s="83"/>
    </row>
    <row r="39" spans="1:12" ht="64.5" thickBot="1" x14ac:dyDescent="0.3">
      <c r="A39" s="13" t="s">
        <v>102</v>
      </c>
      <c r="B39" s="8" t="s">
        <v>58</v>
      </c>
      <c r="C39" s="94" t="s">
        <v>114</v>
      </c>
      <c r="D39" s="77">
        <f>D40+D42</f>
        <v>11.6305</v>
      </c>
      <c r="E39" s="77">
        <f t="shared" ref="E39:H39" si="5">E40+E42</f>
        <v>11.6305</v>
      </c>
      <c r="F39" s="77">
        <f t="shared" si="5"/>
        <v>11.6305</v>
      </c>
      <c r="G39" s="77">
        <f t="shared" si="5"/>
        <v>0</v>
      </c>
      <c r="H39" s="77">
        <f t="shared" si="5"/>
        <v>0</v>
      </c>
      <c r="I39" s="82">
        <f>H39/E39</f>
        <v>0</v>
      </c>
      <c r="J39" s="89"/>
      <c r="K39" s="93"/>
      <c r="L39" s="93"/>
    </row>
    <row r="40" spans="1:12" ht="15.75" thickBot="1" x14ac:dyDescent="0.3">
      <c r="A40" s="13" t="s">
        <v>105</v>
      </c>
      <c r="B40" s="8" t="s">
        <v>58</v>
      </c>
      <c r="C40" s="87" t="s">
        <v>26</v>
      </c>
      <c r="D40" s="79">
        <v>11.6305</v>
      </c>
      <c r="E40" s="79">
        <v>11.6305</v>
      </c>
      <c r="F40" s="79">
        <v>11.6305</v>
      </c>
      <c r="G40" s="79">
        <v>0</v>
      </c>
      <c r="H40" s="79">
        <v>0</v>
      </c>
      <c r="I40" s="80">
        <f>H40/E40</f>
        <v>0</v>
      </c>
      <c r="J40" s="92"/>
      <c r="K40" s="93"/>
      <c r="L40" s="93"/>
    </row>
    <row r="41" spans="1:12" ht="39" thickBot="1" x14ac:dyDescent="0.3">
      <c r="A41" s="13" t="s">
        <v>150</v>
      </c>
      <c r="B41" s="8" t="s">
        <v>54</v>
      </c>
      <c r="C41" s="2" t="s">
        <v>27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80" t="s">
        <v>87</v>
      </c>
      <c r="J41" s="81"/>
    </row>
    <row r="42" spans="1:12" ht="39" thickBot="1" x14ac:dyDescent="0.3">
      <c r="A42" s="13" t="s">
        <v>151</v>
      </c>
      <c r="B42" s="8" t="s">
        <v>54</v>
      </c>
      <c r="C42" s="2" t="s">
        <v>28</v>
      </c>
      <c r="D42" s="79">
        <f>SUM(D43:D45)</f>
        <v>0</v>
      </c>
      <c r="E42" s="79">
        <f t="shared" ref="E42:H42" si="6">SUM(E43:E45)</f>
        <v>0</v>
      </c>
      <c r="F42" s="79">
        <f t="shared" si="6"/>
        <v>0</v>
      </c>
      <c r="G42" s="79">
        <f t="shared" si="6"/>
        <v>0</v>
      </c>
      <c r="H42" s="79">
        <f t="shared" si="6"/>
        <v>0</v>
      </c>
      <c r="I42" s="80" t="s">
        <v>87</v>
      </c>
      <c r="J42" s="78"/>
    </row>
    <row r="43" spans="1:12" ht="26.25" thickBot="1" x14ac:dyDescent="0.3">
      <c r="A43" s="13" t="s">
        <v>152</v>
      </c>
      <c r="B43" s="8" t="s">
        <v>54</v>
      </c>
      <c r="C43" s="2" t="s">
        <v>30</v>
      </c>
      <c r="D43" s="79">
        <v>0</v>
      </c>
      <c r="E43" s="79">
        <v>0</v>
      </c>
      <c r="F43" s="79">
        <v>0</v>
      </c>
      <c r="G43" s="79">
        <v>0</v>
      </c>
      <c r="H43" s="79">
        <v>0</v>
      </c>
      <c r="I43" s="80" t="s">
        <v>87</v>
      </c>
      <c r="J43" s="78"/>
    </row>
    <row r="44" spans="1:12" ht="51.75" thickBot="1" x14ac:dyDescent="0.3">
      <c r="A44" s="13" t="s">
        <v>153</v>
      </c>
      <c r="B44" s="8" t="s">
        <v>54</v>
      </c>
      <c r="C44" s="2" t="s">
        <v>32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80" t="s">
        <v>87</v>
      </c>
      <c r="J44" s="81"/>
    </row>
    <row r="45" spans="1:12" ht="64.5" thickBot="1" x14ac:dyDescent="0.3">
      <c r="A45" s="13" t="s">
        <v>154</v>
      </c>
      <c r="B45" s="8" t="s">
        <v>54</v>
      </c>
      <c r="C45" s="2" t="s">
        <v>34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  <c r="I45" s="80" t="s">
        <v>87</v>
      </c>
      <c r="J45" s="81"/>
    </row>
    <row r="46" spans="1:12" ht="26.25" thickBot="1" x14ac:dyDescent="0.3">
      <c r="A46" s="13" t="s">
        <v>155</v>
      </c>
      <c r="B46" s="8" t="s">
        <v>54</v>
      </c>
      <c r="C46" s="3" t="s">
        <v>35</v>
      </c>
      <c r="D46" s="77">
        <v>0</v>
      </c>
      <c r="E46" s="77" t="s">
        <v>36</v>
      </c>
      <c r="F46" s="77" t="s">
        <v>36</v>
      </c>
      <c r="G46" s="77" t="s">
        <v>36</v>
      </c>
      <c r="H46" s="77">
        <v>0</v>
      </c>
      <c r="I46" s="82" t="s">
        <v>87</v>
      </c>
      <c r="J46" s="83"/>
    </row>
    <row r="47" spans="1:12" ht="102.75" thickBot="1" x14ac:dyDescent="0.3">
      <c r="A47" s="13" t="s">
        <v>112</v>
      </c>
      <c r="B47" s="8" t="s">
        <v>58</v>
      </c>
      <c r="C47" s="94" t="s">
        <v>116</v>
      </c>
      <c r="D47" s="77">
        <f>D48+D50</f>
        <v>18.84</v>
      </c>
      <c r="E47" s="77">
        <f t="shared" ref="E47:H47" si="7">E48+E50</f>
        <v>18.84</v>
      </c>
      <c r="F47" s="77">
        <f t="shared" si="7"/>
        <v>18.84</v>
      </c>
      <c r="G47" s="77">
        <f t="shared" si="7"/>
        <v>6.6798999999999999</v>
      </c>
      <c r="H47" s="77">
        <f t="shared" si="7"/>
        <v>6.6798999999999999</v>
      </c>
      <c r="I47" s="82">
        <f>H47/E47</f>
        <v>0.35455944798301486</v>
      </c>
      <c r="J47" s="87" t="s">
        <v>172</v>
      </c>
    </row>
    <row r="48" spans="1:12" ht="26.25" thickBot="1" x14ac:dyDescent="0.3">
      <c r="A48" s="13" t="s">
        <v>156</v>
      </c>
      <c r="B48" s="8" t="s">
        <v>54</v>
      </c>
      <c r="C48" s="87" t="s">
        <v>26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80" t="s">
        <v>87</v>
      </c>
      <c r="J48" s="81"/>
    </row>
    <row r="49" spans="1:10" ht="39" thickBot="1" x14ac:dyDescent="0.3">
      <c r="A49" s="13" t="s">
        <v>157</v>
      </c>
      <c r="B49" s="8" t="s">
        <v>54</v>
      </c>
      <c r="C49" s="87" t="s">
        <v>27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80" t="s">
        <v>87</v>
      </c>
      <c r="J49" s="81"/>
    </row>
    <row r="50" spans="1:10" ht="39" thickBot="1" x14ac:dyDescent="0.3">
      <c r="A50" s="13" t="s">
        <v>158</v>
      </c>
      <c r="B50" s="8" t="s">
        <v>58</v>
      </c>
      <c r="C50" s="87" t="s">
        <v>28</v>
      </c>
      <c r="D50" s="79">
        <f>SUM(D51:D53)</f>
        <v>18.84</v>
      </c>
      <c r="E50" s="79">
        <f t="shared" ref="E50:H50" si="8">SUM(E51:E53)</f>
        <v>18.84</v>
      </c>
      <c r="F50" s="79">
        <f t="shared" si="8"/>
        <v>18.84</v>
      </c>
      <c r="G50" s="79">
        <f t="shared" si="8"/>
        <v>6.6798999999999999</v>
      </c>
      <c r="H50" s="79">
        <f t="shared" si="8"/>
        <v>6.6798999999999999</v>
      </c>
      <c r="I50" s="80">
        <f>H50/E50</f>
        <v>0.35455944798301486</v>
      </c>
      <c r="J50" s="81"/>
    </row>
    <row r="51" spans="1:10" ht="26.25" thickBot="1" x14ac:dyDescent="0.3">
      <c r="A51" s="13" t="s">
        <v>159</v>
      </c>
      <c r="B51" s="8" t="s">
        <v>58</v>
      </c>
      <c r="C51" s="87" t="s">
        <v>30</v>
      </c>
      <c r="D51" s="79">
        <v>18.84</v>
      </c>
      <c r="E51" s="79">
        <v>18.84</v>
      </c>
      <c r="F51" s="79">
        <v>18.84</v>
      </c>
      <c r="G51" s="79">
        <v>6.6798999999999999</v>
      </c>
      <c r="H51" s="79">
        <v>6.6798999999999999</v>
      </c>
      <c r="I51" s="80">
        <f>H51/E51</f>
        <v>0.35455944798301486</v>
      </c>
      <c r="J51" s="81"/>
    </row>
    <row r="52" spans="1:10" ht="51.75" thickBot="1" x14ac:dyDescent="0.3">
      <c r="A52" s="13" t="s">
        <v>160</v>
      </c>
      <c r="B52" s="8" t="s">
        <v>54</v>
      </c>
      <c r="C52" s="2" t="s">
        <v>32</v>
      </c>
      <c r="D52" s="79">
        <v>0</v>
      </c>
      <c r="E52" s="79">
        <v>0</v>
      </c>
      <c r="F52" s="79">
        <v>0</v>
      </c>
      <c r="G52" s="79">
        <v>0</v>
      </c>
      <c r="H52" s="79">
        <v>0</v>
      </c>
      <c r="I52" s="80" t="s">
        <v>87</v>
      </c>
      <c r="J52" s="81"/>
    </row>
    <row r="53" spans="1:10" ht="64.5" thickBot="1" x14ac:dyDescent="0.3">
      <c r="A53" s="13" t="s">
        <v>161</v>
      </c>
      <c r="B53" s="8" t="s">
        <v>54</v>
      </c>
      <c r="C53" s="2" t="s">
        <v>34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80" t="s">
        <v>87</v>
      </c>
      <c r="J53" s="81"/>
    </row>
    <row r="54" spans="1:10" ht="26.25" thickBot="1" x14ac:dyDescent="0.3">
      <c r="A54" s="13" t="s">
        <v>162</v>
      </c>
      <c r="B54" s="8" t="s">
        <v>54</v>
      </c>
      <c r="C54" s="3" t="s">
        <v>35</v>
      </c>
      <c r="D54" s="77">
        <v>0</v>
      </c>
      <c r="E54" s="77" t="s">
        <v>36</v>
      </c>
      <c r="F54" s="77" t="s">
        <v>36</v>
      </c>
      <c r="G54" s="77" t="s">
        <v>36</v>
      </c>
      <c r="H54" s="77">
        <v>0</v>
      </c>
      <c r="I54" s="82" t="s">
        <v>87</v>
      </c>
      <c r="J54" s="83"/>
    </row>
    <row r="55" spans="1:10" ht="26.25" thickBot="1" x14ac:dyDescent="0.3">
      <c r="A55" s="13" t="s">
        <v>115</v>
      </c>
      <c r="B55" s="8" t="s">
        <v>58</v>
      </c>
      <c r="C55" s="94" t="s">
        <v>121</v>
      </c>
      <c r="D55" s="77">
        <f>D56+D58</f>
        <v>18.057399999999998</v>
      </c>
      <c r="E55" s="77">
        <f t="shared" ref="E55:H55" si="9">E56+E58</f>
        <v>18.057399999999998</v>
      </c>
      <c r="F55" s="77">
        <f t="shared" si="9"/>
        <v>18.057399999999998</v>
      </c>
      <c r="G55" s="77">
        <f t="shared" si="9"/>
        <v>0</v>
      </c>
      <c r="H55" s="77">
        <f t="shared" si="9"/>
        <v>0</v>
      </c>
      <c r="I55" s="82">
        <f>H55/E55</f>
        <v>0</v>
      </c>
      <c r="J55" s="83"/>
    </row>
    <row r="56" spans="1:10" ht="15.75" thickBot="1" x14ac:dyDescent="0.3">
      <c r="A56" s="13" t="s">
        <v>163</v>
      </c>
      <c r="B56" s="8" t="s">
        <v>58</v>
      </c>
      <c r="C56" s="87" t="s">
        <v>26</v>
      </c>
      <c r="D56" s="79">
        <v>17.154499999999999</v>
      </c>
      <c r="E56" s="79">
        <v>17.154499999999999</v>
      </c>
      <c r="F56" s="79">
        <v>17.154499999999999</v>
      </c>
      <c r="G56" s="79">
        <v>0</v>
      </c>
      <c r="H56" s="79">
        <v>0</v>
      </c>
      <c r="I56" s="80">
        <f>H56/E56</f>
        <v>0</v>
      </c>
      <c r="J56" s="81"/>
    </row>
    <row r="57" spans="1:10" ht="39" thickBot="1" x14ac:dyDescent="0.3">
      <c r="A57" s="13" t="s">
        <v>164</v>
      </c>
      <c r="B57" s="8" t="s">
        <v>54</v>
      </c>
      <c r="C57" s="87" t="s">
        <v>27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80" t="s">
        <v>87</v>
      </c>
      <c r="J57" s="81"/>
    </row>
    <row r="58" spans="1:10" ht="39" thickBot="1" x14ac:dyDescent="0.3">
      <c r="A58" s="13" t="s">
        <v>165</v>
      </c>
      <c r="B58" s="8" t="s">
        <v>58</v>
      </c>
      <c r="C58" s="87" t="s">
        <v>28</v>
      </c>
      <c r="D58" s="79">
        <f>SUM(D59:D61)</f>
        <v>0.90290000000000004</v>
      </c>
      <c r="E58" s="79">
        <f t="shared" ref="E58:H58" si="10">SUM(E59:E61)</f>
        <v>0.90290000000000004</v>
      </c>
      <c r="F58" s="79">
        <f t="shared" si="10"/>
        <v>0.90290000000000004</v>
      </c>
      <c r="G58" s="79">
        <f t="shared" si="10"/>
        <v>0</v>
      </c>
      <c r="H58" s="79">
        <f t="shared" si="10"/>
        <v>0</v>
      </c>
      <c r="I58" s="80">
        <f>H58/E58</f>
        <v>0</v>
      </c>
      <c r="J58" s="81"/>
    </row>
    <row r="59" spans="1:10" ht="26.25" thickBot="1" x14ac:dyDescent="0.3">
      <c r="A59" s="13" t="s">
        <v>166</v>
      </c>
      <c r="B59" s="8" t="s">
        <v>58</v>
      </c>
      <c r="C59" s="87" t="s">
        <v>30</v>
      </c>
      <c r="D59" s="79">
        <v>0.90290000000000004</v>
      </c>
      <c r="E59" s="79">
        <v>0.90290000000000004</v>
      </c>
      <c r="F59" s="79">
        <v>0.90290000000000004</v>
      </c>
      <c r="G59" s="79">
        <v>0</v>
      </c>
      <c r="H59" s="79">
        <v>0</v>
      </c>
      <c r="I59" s="80">
        <f>H59/E59</f>
        <v>0</v>
      </c>
      <c r="J59" s="81"/>
    </row>
    <row r="60" spans="1:10" ht="51.75" thickBot="1" x14ac:dyDescent="0.3">
      <c r="A60" s="13" t="s">
        <v>167</v>
      </c>
      <c r="B60" s="8" t="s">
        <v>54</v>
      </c>
      <c r="C60" s="2" t="s">
        <v>32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80" t="s">
        <v>87</v>
      </c>
      <c r="J60" s="81"/>
    </row>
    <row r="61" spans="1:10" ht="64.5" thickBot="1" x14ac:dyDescent="0.3">
      <c r="A61" s="13" t="s">
        <v>168</v>
      </c>
      <c r="B61" s="8" t="s">
        <v>54</v>
      </c>
      <c r="C61" s="2" t="s">
        <v>34</v>
      </c>
      <c r="D61" s="79">
        <v>0</v>
      </c>
      <c r="E61" s="79">
        <v>0</v>
      </c>
      <c r="F61" s="79">
        <v>0</v>
      </c>
      <c r="G61" s="79">
        <v>0</v>
      </c>
      <c r="H61" s="79">
        <v>0</v>
      </c>
      <c r="I61" s="80" t="s">
        <v>87</v>
      </c>
      <c r="J61" s="81"/>
    </row>
    <row r="62" spans="1:10" ht="26.25" thickBot="1" x14ac:dyDescent="0.3">
      <c r="A62" s="13" t="s">
        <v>169</v>
      </c>
      <c r="B62" s="8" t="s">
        <v>54</v>
      </c>
      <c r="C62" s="3" t="s">
        <v>35</v>
      </c>
      <c r="D62" s="77">
        <v>0</v>
      </c>
      <c r="E62" s="77" t="s">
        <v>36</v>
      </c>
      <c r="F62" s="77" t="s">
        <v>36</v>
      </c>
      <c r="G62" s="77" t="s">
        <v>36</v>
      </c>
      <c r="H62" s="77">
        <v>0</v>
      </c>
      <c r="I62" s="82" t="s">
        <v>87</v>
      </c>
      <c r="J62" s="83"/>
    </row>
    <row r="63" spans="1:10" ht="38.25" customHeight="1" thickBot="1" x14ac:dyDescent="0.3">
      <c r="A63" s="117" t="s">
        <v>37</v>
      </c>
      <c r="B63" s="118"/>
      <c r="C63" s="119"/>
      <c r="D63" s="79">
        <f>SUM(D64:D67)</f>
        <v>50.187899999999999</v>
      </c>
      <c r="E63" s="79">
        <f>SUM(E64:E66)</f>
        <v>50.187899999999999</v>
      </c>
      <c r="F63" s="79">
        <f t="shared" ref="F63:G63" si="11">SUM(F64:F66)</f>
        <v>50.187899999999999</v>
      </c>
      <c r="G63" s="79">
        <f t="shared" si="11"/>
        <v>6.6798999999999999</v>
      </c>
      <c r="H63" s="79">
        <f>SUM(H64:H67)</f>
        <v>6.6798999999999999</v>
      </c>
      <c r="I63" s="80">
        <f>H63/E63</f>
        <v>0.13309781839845861</v>
      </c>
      <c r="J63" s="84"/>
    </row>
    <row r="64" spans="1:10" ht="15.75" thickBot="1" x14ac:dyDescent="0.3">
      <c r="A64" s="120" t="s">
        <v>26</v>
      </c>
      <c r="B64" s="121"/>
      <c r="C64" s="122"/>
      <c r="D64" s="79">
        <f>D24+D40+D48+D56</f>
        <v>30.445</v>
      </c>
      <c r="E64" s="79">
        <f t="shared" ref="E64:H64" si="12">E24+E40+E48+E56</f>
        <v>30.445</v>
      </c>
      <c r="F64" s="79">
        <f t="shared" si="12"/>
        <v>30.445</v>
      </c>
      <c r="G64" s="79">
        <f t="shared" si="12"/>
        <v>0</v>
      </c>
      <c r="H64" s="79">
        <f t="shared" si="12"/>
        <v>0</v>
      </c>
      <c r="I64" s="80">
        <f>H64/E64</f>
        <v>0</v>
      </c>
      <c r="J64" s="84"/>
    </row>
    <row r="65" spans="1:10" ht="38.25" customHeight="1" thickBot="1" x14ac:dyDescent="0.3">
      <c r="A65" s="123" t="s">
        <v>27</v>
      </c>
      <c r="B65" s="124"/>
      <c r="C65" s="125"/>
      <c r="D65" s="79">
        <f t="shared" ref="D65" si="13">SUM(E65:H65)</f>
        <v>0</v>
      </c>
      <c r="E65" s="79">
        <f>E9+E17+E25+E33+E41+E49+E57</f>
        <v>0</v>
      </c>
      <c r="F65" s="79">
        <f t="shared" ref="F65:H65" si="14">F9+F17+F25+F33+F41+F49+F57</f>
        <v>0</v>
      </c>
      <c r="G65" s="79">
        <f t="shared" si="14"/>
        <v>0</v>
      </c>
      <c r="H65" s="79">
        <f t="shared" si="14"/>
        <v>0</v>
      </c>
      <c r="I65" s="80" t="s">
        <v>87</v>
      </c>
      <c r="J65" s="84"/>
    </row>
    <row r="66" spans="1:10" ht="38.25" customHeight="1" thickBot="1" x14ac:dyDescent="0.3">
      <c r="A66" s="123" t="s">
        <v>38</v>
      </c>
      <c r="B66" s="124"/>
      <c r="C66" s="125"/>
      <c r="D66" s="79">
        <f>D26+D42+D50+D58</f>
        <v>19.742899999999999</v>
      </c>
      <c r="E66" s="79">
        <f t="shared" ref="E66:H66" si="15">E26+E42+E50+E58</f>
        <v>19.742899999999999</v>
      </c>
      <c r="F66" s="79">
        <f t="shared" si="15"/>
        <v>19.742899999999999</v>
      </c>
      <c r="G66" s="79">
        <f t="shared" si="15"/>
        <v>6.6798999999999999</v>
      </c>
      <c r="H66" s="79">
        <f t="shared" si="15"/>
        <v>6.6798999999999999</v>
      </c>
      <c r="I66" s="80">
        <f>H66/E66</f>
        <v>0.33834441748679273</v>
      </c>
      <c r="J66" s="84"/>
    </row>
    <row r="67" spans="1:10" ht="15.75" thickBot="1" x14ac:dyDescent="0.3">
      <c r="A67" s="126" t="s">
        <v>35</v>
      </c>
      <c r="B67" s="127"/>
      <c r="C67" s="128"/>
      <c r="D67" s="79">
        <f>H67</f>
        <v>0</v>
      </c>
      <c r="E67" s="79" t="s">
        <v>36</v>
      </c>
      <c r="F67" s="79" t="s">
        <v>36</v>
      </c>
      <c r="G67" s="79" t="s">
        <v>36</v>
      </c>
      <c r="H67" s="79">
        <f>H14+H22+H30+H38+H46+H54+H62</f>
        <v>0</v>
      </c>
      <c r="I67" s="80" t="s">
        <v>87</v>
      </c>
      <c r="J67" s="84"/>
    </row>
  </sheetData>
  <mergeCells count="12">
    <mergeCell ref="J3:J4"/>
    <mergeCell ref="I3:I4"/>
    <mergeCell ref="A3:A4"/>
    <mergeCell ref="B3:B4"/>
    <mergeCell ref="C3:C4"/>
    <mergeCell ref="D3:F3"/>
    <mergeCell ref="G3:H3"/>
    <mergeCell ref="A63:C63"/>
    <mergeCell ref="A64:C64"/>
    <mergeCell ref="A65:C65"/>
    <mergeCell ref="A66:C66"/>
    <mergeCell ref="A67:C67"/>
  </mergeCells>
  <pageMargins left="0.7" right="0.7" top="0.75" bottom="0.75" header="0.3" footer="0.3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26" operator="containsText" id="{CA4E063B-A46A-4E4F-A977-BBA2425AE2A1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1729121D-46A7-4A24-8B29-A6E0C75FF52C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F9F97003-1905-47E1-8C6D-4866CADEB40B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0EBABB7E-79C4-47BC-AEF7-CD699EABF0E2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72A53829-8D38-406C-A133-E221C8C8903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  <x14:conditionalFormatting xmlns:xm="http://schemas.microsoft.com/office/excel/2006/main">
          <x14:cfRule type="containsText" priority="21" operator="containsText" id="{1AE0B272-AEA3-413F-AFD6-A50290E05FEB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2283E31F-54D7-42DE-92FB-4B2026CE34D3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C7BD50B0-A90E-446B-A3ED-17FC79E80761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E36C3144-FB0D-4110-95B7-6BA72994A0B8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F5B262E3-2484-4EA4-8B62-4D955975A7C1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1" operator="containsText" id="{230D22F1-DD36-4748-8B34-BFEF16C19E54}">
            <xm:f>NOT(ISERROR(SEARCH('Проверка данных'!$E$1,B39)))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60BDF89E-152C-45E5-867D-B8A6301E4E28}">
            <xm:f>NOT(ISERROR(SEARCH('Проверка данных'!$D$1,B39)))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02EAE6FA-D8AD-409D-8B96-34ACE253708D}">
            <xm:f>NOT(ISERROR(SEARCH('Проверка данных'!$C$1,B39)))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1D0EC76C-E2BE-46C6-BDC1-042C6C2DF862}">
            <xm:f>NOT(ISERROR(SEARCH('Проверка данных'!$B$1,B39)))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31F0BB79-424C-418F-922F-FE072DD4CBFE}">
            <xm:f>NOT(ISERROR(SEARCH('Проверка данных'!$A$1,B39)))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B39:B46</xm:sqref>
        </x14:conditionalFormatting>
        <x14:conditionalFormatting xmlns:xm="http://schemas.microsoft.com/office/excel/2006/main">
          <x14:cfRule type="containsText" priority="16" operator="containsText" id="{B6CC3760-E373-48F4-8384-AB601C9544C6}">
            <xm:f>NOT(ISERROR(SEARCH('Проверка данных'!$E$1,B31)))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4025E73D-5FD5-49A8-B0C8-F1B973EE4E7C}">
            <xm:f>NOT(ISERROR(SEARCH('Проверка данных'!$D$1,B31)))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5D046CD6-1C81-44F4-9D76-7961BE97CAB3}">
            <xm:f>NOT(ISERROR(SEARCH('Проверка данных'!$C$1,B31)))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EBC48915-8F43-48D6-9D86-68A4BEDD4B09}">
            <xm:f>NOT(ISERROR(SEARCH('Проверка данных'!$B$1,B31)))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0847DFB-D854-4652-A06B-9F5D0E2FD7B0}">
            <xm:f>NOT(ISERROR(SEARCH('Проверка данных'!$A$1,B31)))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B31:B38</xm:sqref>
        </x14:conditionalFormatting>
        <x14:conditionalFormatting xmlns:xm="http://schemas.microsoft.com/office/excel/2006/main">
          <x14:cfRule type="containsText" priority="1" operator="containsText" id="{46537089-D28E-4A16-BF17-84D74328A97B}">
            <xm:f>NOT(ISERROR(SEARCH('Проверка данных'!$E$1,B55)))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D87D4F8-ED38-4970-BFC1-057CD781A159}">
            <xm:f>NOT(ISERROR(SEARCH('Проверка данных'!$D$1,B55)))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0480F837-A9AA-4956-89B2-BB868D2240E8}">
            <xm:f>NOT(ISERROR(SEARCH('Проверка данных'!$C$1,B55)))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650002B5-620C-4059-A62D-AB7B2C43C899}">
            <xm:f>NOT(ISERROR(SEARCH('Проверка данных'!$B$1,B55)))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DDCE956C-3DC2-4418-A284-8AFE7091D9F1}">
            <xm:f>NOT(ISERROR(SEARCH('Проверка данных'!$A$1,B55)))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B55:B62</xm:sqref>
        </x14:conditionalFormatting>
        <x14:conditionalFormatting xmlns:xm="http://schemas.microsoft.com/office/excel/2006/main">
          <x14:cfRule type="containsText" priority="6" operator="containsText" id="{382E8320-7413-4D48-88E8-84762B778597}">
            <xm:f>NOT(ISERROR(SEARCH('Проверка данных'!$E$1,B47)))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2BAD97AD-9B0E-4210-A8A6-120A13938B82}">
            <xm:f>NOT(ISERROR(SEARCH('Проверка данных'!$D$1,B47)))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E465303C-1285-4F9D-9EA2-96EA8661C753}">
            <xm:f>NOT(ISERROR(SEARCH('Проверка данных'!$C$1,B47)))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D585B638-41CF-4952-BC62-A511B3A25E90}">
            <xm:f>NOT(ISERROR(SEARCH('Проверка данных'!$B$1,B47)))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62009F6D-16E0-4C4C-9FF4-1E98CA228C58}">
            <xm:f>NOT(ISERROR(SEARCH('Проверка данных'!$A$1,B47)))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B47:B54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21"/>
  <sheetViews>
    <sheetView zoomScaleNormal="100" workbookViewId="0">
      <selection activeCell="D18" sqref="D18"/>
    </sheetView>
  </sheetViews>
  <sheetFormatPr defaultRowHeight="15" x14ac:dyDescent="0.25"/>
  <cols>
    <col min="1" max="1" width="8.5703125" customWidth="1"/>
    <col min="3" max="3" width="19.85546875" customWidth="1"/>
    <col min="4" max="4" width="52.7109375" customWidth="1"/>
    <col min="5" max="5" width="11.28515625" customWidth="1"/>
    <col min="6" max="6" width="16.140625" customWidth="1"/>
    <col min="7" max="7" width="23.7109375" customWidth="1"/>
    <col min="8" max="8" width="20" customWidth="1"/>
  </cols>
  <sheetData>
    <row r="1" spans="1:9" ht="20.25" thickBot="1" x14ac:dyDescent="0.35">
      <c r="A1" s="46" t="s">
        <v>73</v>
      </c>
      <c r="B1" s="46"/>
      <c r="C1" s="46"/>
      <c r="D1" s="46"/>
      <c r="E1" s="46"/>
      <c r="F1" s="46"/>
    </row>
    <row r="2" spans="1:9" ht="16.5" thickTop="1" thickBot="1" x14ac:dyDescent="0.3"/>
    <row r="3" spans="1:9" ht="42" customHeight="1" thickBot="1" x14ac:dyDescent="0.3">
      <c r="A3" s="106" t="s">
        <v>0</v>
      </c>
      <c r="B3" s="112" t="s">
        <v>61</v>
      </c>
      <c r="C3" s="112" t="s">
        <v>1</v>
      </c>
      <c r="D3" s="106" t="s">
        <v>39</v>
      </c>
      <c r="E3" s="140" t="s">
        <v>40</v>
      </c>
      <c r="F3" s="141"/>
      <c r="G3" s="106" t="s">
        <v>41</v>
      </c>
      <c r="H3" s="106" t="s">
        <v>11</v>
      </c>
    </row>
    <row r="4" spans="1:9" ht="24" customHeight="1" thickBot="1" x14ac:dyDescent="0.3">
      <c r="A4" s="107"/>
      <c r="B4" s="113"/>
      <c r="C4" s="113"/>
      <c r="D4" s="107"/>
      <c r="E4" s="37" t="s">
        <v>42</v>
      </c>
      <c r="F4" s="37" t="s">
        <v>43</v>
      </c>
      <c r="G4" s="107"/>
      <c r="H4" s="107"/>
    </row>
    <row r="5" spans="1:9" ht="51.75" thickBot="1" x14ac:dyDescent="0.3">
      <c r="A5" s="11">
        <v>1</v>
      </c>
      <c r="B5" s="16"/>
      <c r="C5" s="8" t="s">
        <v>56</v>
      </c>
      <c r="D5" s="28" t="s">
        <v>93</v>
      </c>
      <c r="E5" s="69"/>
      <c r="F5" s="70"/>
      <c r="G5" s="16"/>
      <c r="H5" s="16"/>
      <c r="I5" s="24"/>
    </row>
    <row r="6" spans="1:9" ht="51.75" thickBot="1" x14ac:dyDescent="0.3">
      <c r="A6" s="7" t="s">
        <v>25</v>
      </c>
      <c r="B6" s="6" t="s">
        <v>97</v>
      </c>
      <c r="C6" s="8" t="s">
        <v>55</v>
      </c>
      <c r="D6" s="9" t="s">
        <v>94</v>
      </c>
      <c r="E6" s="71">
        <v>43814</v>
      </c>
      <c r="F6" s="71">
        <v>43814</v>
      </c>
      <c r="G6" s="6" t="s">
        <v>95</v>
      </c>
      <c r="H6" s="88"/>
    </row>
    <row r="7" spans="1:9" ht="166.5" thickBot="1" x14ac:dyDescent="0.3">
      <c r="A7" s="7" t="s">
        <v>53</v>
      </c>
      <c r="B7" s="6" t="s">
        <v>97</v>
      </c>
      <c r="C7" s="8" t="s">
        <v>55</v>
      </c>
      <c r="D7" s="9" t="s">
        <v>96</v>
      </c>
      <c r="E7" s="71">
        <v>43814</v>
      </c>
      <c r="F7" s="71">
        <v>43814</v>
      </c>
      <c r="G7" s="6" t="s">
        <v>95</v>
      </c>
      <c r="H7" s="68" t="s">
        <v>180</v>
      </c>
    </row>
    <row r="8" spans="1:9" ht="192" thickBot="1" x14ac:dyDescent="0.3">
      <c r="A8" s="10" t="s">
        <v>98</v>
      </c>
      <c r="B8" s="6" t="s">
        <v>97</v>
      </c>
      <c r="C8" s="8" t="s">
        <v>55</v>
      </c>
      <c r="D8" s="9" t="s">
        <v>99</v>
      </c>
      <c r="E8" s="71">
        <v>43800</v>
      </c>
      <c r="F8" s="71">
        <v>43800</v>
      </c>
      <c r="G8" s="6" t="s">
        <v>95</v>
      </c>
      <c r="H8" s="68" t="s">
        <v>181</v>
      </c>
    </row>
    <row r="9" spans="1:9" ht="217.5" thickBot="1" x14ac:dyDescent="0.3">
      <c r="A9" s="10" t="s">
        <v>100</v>
      </c>
      <c r="B9" s="6" t="s">
        <v>97</v>
      </c>
      <c r="C9" s="8" t="s">
        <v>55</v>
      </c>
      <c r="D9" s="9" t="s">
        <v>101</v>
      </c>
      <c r="E9" s="71">
        <v>43800</v>
      </c>
      <c r="F9" s="71">
        <v>43800</v>
      </c>
      <c r="G9" s="6" t="s">
        <v>95</v>
      </c>
      <c r="H9" s="68" t="s">
        <v>182</v>
      </c>
    </row>
    <row r="10" spans="1:9" ht="166.5" thickBot="1" x14ac:dyDescent="0.3">
      <c r="A10" s="10" t="s">
        <v>102</v>
      </c>
      <c r="B10" s="6" t="s">
        <v>97</v>
      </c>
      <c r="C10" s="8" t="s">
        <v>55</v>
      </c>
      <c r="D10" s="9" t="s">
        <v>103</v>
      </c>
      <c r="E10" s="71">
        <v>43800</v>
      </c>
      <c r="F10" s="71">
        <v>43800</v>
      </c>
      <c r="G10" s="6" t="s">
        <v>95</v>
      </c>
      <c r="H10" s="68" t="s">
        <v>183</v>
      </c>
    </row>
    <row r="11" spans="1:9" ht="77.25" thickBot="1" x14ac:dyDescent="0.3">
      <c r="A11" s="10" t="s">
        <v>105</v>
      </c>
      <c r="B11" s="6" t="s">
        <v>97</v>
      </c>
      <c r="C11" s="8" t="s">
        <v>55</v>
      </c>
      <c r="D11" s="9" t="s">
        <v>107</v>
      </c>
      <c r="E11" s="71">
        <v>43800</v>
      </c>
      <c r="F11" s="71">
        <v>43800</v>
      </c>
      <c r="G11" s="6" t="s">
        <v>95</v>
      </c>
      <c r="H11" s="8"/>
    </row>
    <row r="12" spans="1:9" ht="51.75" thickBot="1" x14ac:dyDescent="0.3">
      <c r="A12" s="10" t="s">
        <v>106</v>
      </c>
      <c r="B12" s="6" t="s">
        <v>97</v>
      </c>
      <c r="C12" s="8" t="s">
        <v>55</v>
      </c>
      <c r="D12" s="9" t="s">
        <v>104</v>
      </c>
      <c r="E12" s="71">
        <v>43617</v>
      </c>
      <c r="F12" s="71">
        <v>43497</v>
      </c>
      <c r="G12" s="6" t="s">
        <v>95</v>
      </c>
      <c r="H12" s="8"/>
    </row>
    <row r="13" spans="1:9" ht="77.25" thickBot="1" x14ac:dyDescent="0.3">
      <c r="A13" s="10" t="s">
        <v>108</v>
      </c>
      <c r="B13" s="6" t="s">
        <v>97</v>
      </c>
      <c r="C13" s="8" t="s">
        <v>55</v>
      </c>
      <c r="D13" s="9" t="s">
        <v>109</v>
      </c>
      <c r="E13" s="71">
        <v>43830</v>
      </c>
      <c r="F13" s="71">
        <v>43830</v>
      </c>
      <c r="G13" s="6" t="s">
        <v>95</v>
      </c>
      <c r="H13" s="8"/>
    </row>
    <row r="14" spans="1:9" ht="51.75" thickBot="1" x14ac:dyDescent="0.3">
      <c r="A14" s="10" t="s">
        <v>111</v>
      </c>
      <c r="B14" s="6" t="s">
        <v>97</v>
      </c>
      <c r="C14" s="8" t="s">
        <v>55</v>
      </c>
      <c r="D14" s="9" t="s">
        <v>110</v>
      </c>
      <c r="E14" s="71">
        <v>43830</v>
      </c>
      <c r="F14" s="71">
        <v>43830</v>
      </c>
      <c r="G14" s="6" t="s">
        <v>95</v>
      </c>
      <c r="H14" s="8"/>
    </row>
    <row r="15" spans="1:9" ht="51.75" thickBot="1" x14ac:dyDescent="0.3">
      <c r="A15" s="10" t="s">
        <v>112</v>
      </c>
      <c r="B15" s="6" t="s">
        <v>97</v>
      </c>
      <c r="C15" s="8" t="s">
        <v>55</v>
      </c>
      <c r="D15" s="9" t="s">
        <v>114</v>
      </c>
      <c r="E15" s="71">
        <v>43800</v>
      </c>
      <c r="F15" s="71">
        <v>43800</v>
      </c>
      <c r="G15" s="6" t="s">
        <v>113</v>
      </c>
      <c r="H15" s="8"/>
    </row>
    <row r="16" spans="1:9" ht="217.5" thickBot="1" x14ac:dyDescent="0.3">
      <c r="A16" s="10" t="s">
        <v>115</v>
      </c>
      <c r="B16" s="6" t="s">
        <v>97</v>
      </c>
      <c r="C16" s="8" t="s">
        <v>54</v>
      </c>
      <c r="D16" s="9" t="s">
        <v>116</v>
      </c>
      <c r="E16" s="71">
        <v>43809</v>
      </c>
      <c r="F16" s="71">
        <v>43809</v>
      </c>
      <c r="G16" s="6" t="s">
        <v>113</v>
      </c>
      <c r="H16" s="68" t="s">
        <v>184</v>
      </c>
    </row>
    <row r="17" spans="1:8" ht="51.75" thickBot="1" x14ac:dyDescent="0.3">
      <c r="A17" s="10" t="s">
        <v>117</v>
      </c>
      <c r="B17" s="6" t="s">
        <v>97</v>
      </c>
      <c r="C17" s="8" t="s">
        <v>55</v>
      </c>
      <c r="D17" s="9" t="s">
        <v>118</v>
      </c>
      <c r="E17" s="71">
        <v>43647</v>
      </c>
      <c r="F17" s="71">
        <v>43647</v>
      </c>
      <c r="G17" s="6" t="s">
        <v>119</v>
      </c>
      <c r="H17" s="8" t="s">
        <v>185</v>
      </c>
    </row>
    <row r="18" spans="1:8" ht="115.5" thickBot="1" x14ac:dyDescent="0.3">
      <c r="A18" s="10" t="s">
        <v>120</v>
      </c>
      <c r="B18" s="6" t="s">
        <v>97</v>
      </c>
      <c r="C18" s="8" t="s">
        <v>55</v>
      </c>
      <c r="D18" s="9" t="s">
        <v>121</v>
      </c>
      <c r="E18" s="71">
        <v>43809</v>
      </c>
      <c r="F18" s="71">
        <v>43809</v>
      </c>
      <c r="G18" s="6" t="s">
        <v>119</v>
      </c>
      <c r="H18" s="68" t="s">
        <v>186</v>
      </c>
    </row>
    <row r="19" spans="1:8" ht="64.5" thickBot="1" x14ac:dyDescent="0.3">
      <c r="A19" s="10" t="s">
        <v>123</v>
      </c>
      <c r="B19" s="6" t="s">
        <v>97</v>
      </c>
      <c r="C19" s="8" t="s">
        <v>55</v>
      </c>
      <c r="D19" s="9" t="s">
        <v>122</v>
      </c>
      <c r="E19" s="71">
        <v>43511</v>
      </c>
      <c r="F19" s="71">
        <v>43511</v>
      </c>
      <c r="G19" s="6" t="s">
        <v>119</v>
      </c>
      <c r="H19" s="8" t="s">
        <v>185</v>
      </c>
    </row>
    <row r="20" spans="1:8" ht="51.75" thickBot="1" x14ac:dyDescent="0.3">
      <c r="A20" s="10" t="s">
        <v>124</v>
      </c>
      <c r="B20" s="6" t="s">
        <v>97</v>
      </c>
      <c r="C20" s="8" t="s">
        <v>55</v>
      </c>
      <c r="D20" s="9" t="s">
        <v>126</v>
      </c>
      <c r="E20" s="71">
        <v>43830</v>
      </c>
      <c r="F20" s="71">
        <v>43830</v>
      </c>
      <c r="G20" s="6" t="s">
        <v>119</v>
      </c>
      <c r="H20" s="8"/>
    </row>
    <row r="21" spans="1:8" ht="51.75" thickBot="1" x14ac:dyDescent="0.3">
      <c r="A21" s="10" t="s">
        <v>125</v>
      </c>
      <c r="B21" s="6" t="s">
        <v>97</v>
      </c>
      <c r="C21" s="8" t="s">
        <v>55</v>
      </c>
      <c r="D21" s="9" t="s">
        <v>127</v>
      </c>
      <c r="E21" s="71">
        <v>43830</v>
      </c>
      <c r="F21" s="71">
        <v>43830</v>
      </c>
      <c r="G21" s="6" t="s">
        <v>119</v>
      </c>
      <c r="H21" s="8"/>
    </row>
  </sheetData>
  <mergeCells count="7"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8 F9">
      <formula1>43101</formula1>
      <formula2>46023</formula2>
    </dataValidation>
  </dataValidations>
  <pageMargins left="0.7" right="0.7" top="0.75" bottom="0.75" header="0.3" footer="0.3"/>
  <pageSetup paperSize="9" scale="8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8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8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C5:C7</xm:sqref>
        </x14:conditionalFormatting>
        <x14:conditionalFormatting xmlns:xm="http://schemas.microsoft.com/office/excel/2006/main">
          <x14:cfRule type="containsText" priority="76" operator="containsText" id="{C6064235-67EB-487E-A8AF-BC9B39FD3C09}">
            <xm:f>NOT(ISERROR(SEARCH('Проверка данных'!$E$1,C8)))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7" operator="containsText" id="{6AD439A2-3D67-4A1C-80F2-C98886C863B7}">
            <xm:f>NOT(ISERROR(SEARCH('Проверка данных'!$D$1,C8)))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8" operator="containsText" id="{C8EEAFDF-184E-473F-8619-826010413CA4}">
            <xm:f>NOT(ISERROR(SEARCH('Проверка данных'!$C$1,C8)))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11B21A96-0F1E-4346-9E32-F27652FE75C7}">
            <xm:f>NOT(ISERROR(SEARCH('Проверка данных'!$B$1,C8)))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452EDAB-A95A-4A10-9166-804174E06DF9}">
            <xm:f>NOT(ISERROR(SEARCH('Проверка данных'!$A$1,C8)))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71" operator="containsText" id="{FA9BC7F2-5830-401F-822A-BFD111655211}">
            <xm:f>NOT(ISERROR(SEARCH('Проверка данных'!$E$1,C9)))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2" operator="containsText" id="{92352F0F-FD89-40E7-A127-30E71BBAFBCB}">
            <xm:f>NOT(ISERROR(SEARCH('Проверка данных'!$D$1,C9)))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3" operator="containsText" id="{B8F7F312-0502-4BE8-B5D9-8E0FA7C62A9B}">
            <xm:f>NOT(ISERROR(SEARCH('Проверка данных'!$C$1,C9)))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4" operator="containsText" id="{C7A9DC9E-0245-4833-8C33-F6F69C14A2B8}">
            <xm:f>NOT(ISERROR(SEARCH('Проверка данных'!$B$1,C9)))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C6F38D43-4707-4439-AEBC-DF6B32214F31}">
            <xm:f>NOT(ISERROR(SEARCH('Проверка данных'!$A$1,C9)))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66" operator="containsText" id="{6E52660D-83CB-473C-A1FE-7B6F5029719C}">
            <xm:f>NOT(ISERROR(SEARCH('Проверка данных'!$E$1,C10)))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67" operator="containsText" id="{0C0E38A3-0A7A-443E-9DF8-3DA00EE4EC65}">
            <xm:f>NOT(ISERROR(SEARCH('Проверка данных'!$D$1,C10)))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68" operator="containsText" id="{B83B20EA-67D4-4A66-A3D6-E74053206ABB}">
            <xm:f>NOT(ISERROR(SEARCH('Проверка данных'!$C$1,C10)))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69" operator="containsText" id="{61A2AD77-AE9F-4D8E-97A1-23ACB39D95C2}">
            <xm:f>NOT(ISERROR(SEARCH('Проверка данных'!$B$1,C10)))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DB2D989F-7537-40F6-93E1-CF8C84863B0E}">
            <xm:f>NOT(ISERROR(SEARCH('Проверка данных'!$A$1,C10)))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1" operator="containsText" id="{FF08B344-25A9-4600-8853-47D675961CC8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9010B1C8-64D4-4DB0-81DF-EA674293DABA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24D84982-8561-4778-84F6-360ACCDE3275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28980A0-834F-4ED8-BE37-A08ACC866A91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8ED8C569-51BB-4330-B77F-E5E50EC58C73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1" operator="containsText" id="{4678BED2-14DA-48C9-B7FC-871C91264EE3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52" operator="containsText" id="{50CEA220-47BC-4284-B920-A90778928D8E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53" operator="containsText" id="{54DA85D1-C14F-4040-8366-AEF5D82C750C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operator="containsText" id="{447B9286-2817-4E64-B84C-78FA18A8A065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B3DDFCE5-C0FE-42FA-8DE9-B69B018EB37A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46" operator="containsText" id="{6DD34873-811A-47E4-8D6E-457329597ADB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7" operator="containsText" id="{45572F6D-D9E5-401F-BB4A-854AC498841A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8" operator="containsText" id="{514A1122-831A-4F77-A0F1-3C9625DB4B86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9" operator="containsText" id="{0B5B02F5-C47F-4A65-A890-DBD304976D11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ED25BCE1-51F7-494D-9031-FFD5CB6EB331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41" operator="containsText" id="{A31B3033-AEBD-48D9-8240-DF27DFDF9919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5F0D5B3D-2A01-4016-AD2E-8E719BF9F77B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7D6352CA-CC43-4767-8444-CB12A74CE270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F6B8A3D-FD8D-4B5E-A443-8FD621E57DD7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5485117A-C4BB-43D3-9E91-212BA2B9D743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36" operator="containsText" id="{58E4920B-3C87-4EA9-AEAB-F110D3705D7F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7" operator="containsText" id="{46407BB4-2C8E-4F90-96FA-C6915C80660E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8" operator="containsText" id="{DD7C61C7-7625-4D89-9703-7322828395C9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C92C5E79-FD16-4F10-862B-2BB030AB979E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9DF6F90D-5287-43B2-B11E-A57F114A5463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31" operator="containsText" id="{B805AD80-8083-432A-8E4E-C2020961257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3F04CEFD-95E9-4EAF-8D30-4645C810D477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96518254-CDD7-438A-8764-DDFA82B27A7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E5C145AF-1691-4E44-A6B6-07260D427312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89D384FE-ABC5-4C10-8299-DE9567D06836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26" operator="containsText" id="{30825AF4-3F15-47CF-91FE-1C3BFECE54C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BA1DCF5F-0624-49C1-A20F-C9E814EA0B98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C04087D8-B71A-4AF0-B91E-3242BCACC943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9694967E-D57D-4E70-A534-A7B1BC32C041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C65AD48D-3888-43CE-9FB0-4945C7C39BF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21" operator="containsText" id="{160FB775-6007-458C-BB73-E9F78382347A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FDF21F59-45CD-432F-A4F3-A5D74D9A71AF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660B1412-EA13-4147-9BD9-0BE2F7E0CA17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A422C091-5B78-4B22-A380-7B21A73654DF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551749A7-39CE-484D-8AF1-FD70358DE88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6" operator="containsText" id="{5DFE2106-883E-48FB-A04D-0660852D56E5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04298D72-33D4-403A-AB8C-D7A2ECE7EAE7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CCA8C535-C5B2-4D54-8714-320A77196556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4C76EBF5-2274-4752-A677-2DF96448FA21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F6C8DC7D-6211-44D8-A5D7-B3229BB1784F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11" operator="containsText" id="{5B875C72-829C-4C7A-8BB4-479552CA93BF}">
            <xm:f>NOT(ISERROR(SEARCH('Проверка данных'!$E$1,C19)))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D4EDBB35-B50E-4832-8B2E-63204B296A38}">
            <xm:f>NOT(ISERROR(SEARCH('Проверка данных'!$D$1,C19)))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2AA2DD24-1903-4421-9C65-462AA10D59CA}">
            <xm:f>NOT(ISERROR(SEARCH('Проверка данных'!$C$1,C19)))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C1434132-D48D-469F-BA3A-0C14EB566AF5}">
            <xm:f>NOT(ISERROR(SEARCH('Проверка данных'!$B$1,C19)))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B73E09E3-4F7D-4049-AA5A-AD8F1C792E2E}">
            <xm:f>NOT(ISERROR(SEARCH('Проверка данных'!$A$1,C19)))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6" operator="containsText" id="{7F4E0553-F465-4354-926F-1D642CDF9CC7}">
            <xm:f>NOT(ISERROR(SEARCH('Проверка данных'!$E$1,C20)))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3C690A02-BACD-4144-978D-00F22FE6D509}">
            <xm:f>NOT(ISERROR(SEARCH('Проверка данных'!$D$1,C20)))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540C5DA3-14B9-4CA9-8F56-34C2C4155EDE}">
            <xm:f>NOT(ISERROR(SEARCH('Проверка данных'!$C$1,C20)))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4537BF30-CD73-4700-8743-DE33E65A0DA2}">
            <xm:f>NOT(ISERROR(SEARCH('Проверка данных'!$B$1,C20)))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7CA0EE8-A554-40B6-9290-E9BF84A7F996}">
            <xm:f>NOT(ISERROR(SEARCH('Проверка данных'!$A$1,C20)))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3" t="s">
        <v>54</v>
      </c>
      <c r="B1" s="23" t="s">
        <v>58</v>
      </c>
      <c r="C1" s="23" t="s">
        <v>57</v>
      </c>
      <c r="D1" s="23" t="s">
        <v>56</v>
      </c>
      <c r="E1" s="23" t="s">
        <v>55</v>
      </c>
      <c r="G1" s="18"/>
      <c r="I1" s="20"/>
    </row>
    <row r="2" spans="1:10" ht="15" customHeight="1" x14ac:dyDescent="0.25">
      <c r="A2" s="23"/>
      <c r="C2" s="18"/>
      <c r="D2" s="23"/>
      <c r="E2" s="18"/>
      <c r="F2" s="23"/>
      <c r="G2" s="18"/>
      <c r="H2" s="23"/>
      <c r="I2" s="19"/>
      <c r="J2" s="23"/>
    </row>
    <row r="3" spans="1:10" ht="15.75" x14ac:dyDescent="0.25">
      <c r="A3" s="21"/>
      <c r="B3" s="22"/>
      <c r="C3" s="21"/>
      <c r="D3" s="22"/>
      <c r="E3" s="22"/>
      <c r="F3" s="22"/>
      <c r="G3" s="21"/>
      <c r="H3" s="22"/>
      <c r="I3" s="22"/>
      <c r="J3" s="22"/>
    </row>
    <row r="6" spans="1:10" x14ac:dyDescent="0.25">
      <c r="A6" s="52" t="s">
        <v>74</v>
      </c>
      <c r="B6" s="52" t="s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  <vt:lpstr>'Результаты, КТ и мероприятия'!Область_печати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2019-04-30T08:54:07Z</dcterms:modified>
</cp:coreProperties>
</file>